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Y:\【T61】Service consulaire\6　子女教育\教科書配布\8 R8後期\受付案内\配付申込書\"/>
    </mc:Choice>
  </mc:AlternateContent>
  <xr:revisionPtr revIDLastSave="0" documentId="13_ncr:1_{AB53DE95-B622-4A19-9605-DD78739F77B0}" xr6:coauthVersionLast="47" xr6:coauthVersionMax="47" xr10:uidLastSave="{00000000-0000-0000-0000-000000000000}"/>
  <bookViews>
    <workbookView xWindow="-110" yWindow="-110" windowWidth="19420" windowHeight="10300" xr2:uid="{00000000-000D-0000-FFFF-FFFF00000000}"/>
  </bookViews>
  <sheets>
    <sheet name="申込書" sheetId="3" r:id="rId1"/>
    <sheet name="Sheet2" sheetId="4" r:id="rId2"/>
  </sheets>
  <definedNames>
    <definedName name="_xlnm.Print_Area" localSheetId="0">申込書!$A$1:$L$42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3" l="1"/>
  <c r="Q28" i="3"/>
  <c r="Q27" i="3"/>
  <c r="Q26" i="3"/>
  <c r="O29" i="3"/>
  <c r="O27" i="3"/>
  <c r="O28" i="3"/>
  <c r="O26" i="3"/>
  <c r="Q25" i="3"/>
  <c r="Q24" i="3"/>
  <c r="Q23" i="3"/>
  <c r="Q22" i="3"/>
  <c r="Q21" i="3"/>
  <c r="O25" i="3"/>
  <c r="O24" i="3"/>
  <c r="O23" i="3"/>
  <c r="O22" i="3"/>
  <c r="O21" i="3"/>
  <c r="N19" i="3"/>
  <c r="I19" i="3"/>
  <c r="A1" i="3"/>
  <c r="I28" i="3"/>
  <c r="I24" i="3"/>
  <c r="I20" i="3"/>
  <c r="A30" i="4"/>
  <c r="A29" i="4"/>
  <c r="A28" i="4"/>
  <c r="A27" i="4"/>
  <c r="A26" i="4"/>
  <c r="A25" i="4"/>
  <c r="A24" i="4"/>
  <c r="A21" i="4"/>
  <c r="A20" i="4"/>
  <c r="A19" i="4"/>
  <c r="A18" i="4"/>
  <c r="A17" i="4"/>
  <c r="A16" i="4"/>
  <c r="A15" i="4"/>
  <c r="A14" i="4"/>
  <c r="A13" i="4"/>
  <c r="A12" i="4"/>
  <c r="A11" i="4"/>
  <c r="P27" i="3"/>
  <c r="P28" i="3"/>
  <c r="P29" i="3"/>
  <c r="P26" i="3"/>
  <c r="N29" i="3"/>
  <c r="N28" i="3"/>
  <c r="N27" i="3"/>
  <c r="N26" i="3"/>
  <c r="G2" i="3"/>
  <c r="Q19" i="3"/>
  <c r="P19" i="3"/>
  <c r="O19" i="3"/>
  <c r="L19" i="3"/>
  <c r="K19" i="3"/>
  <c r="J19" i="3"/>
</calcChain>
</file>

<file path=xl/sharedStrings.xml><?xml version="1.0" encoding="utf-8"?>
<sst xmlns="http://schemas.openxmlformats.org/spreadsheetml/2006/main" count="111" uniqueCount="83">
  <si>
    <t>（ローマ字表記）</t>
  </si>
  <si>
    <t>ふりがな</t>
  </si>
  <si>
    <t>生年月日</t>
    <rPh sb="0" eb="2">
      <t>セイネン</t>
    </rPh>
    <rPh sb="2" eb="4">
      <t>ガッピ</t>
    </rPh>
    <phoneticPr fontId="1"/>
  </si>
  <si>
    <t>児童／生徒</t>
    <rPh sb="0" eb="2">
      <t>ジドウ</t>
    </rPh>
    <rPh sb="3" eb="5">
      <t>セイト</t>
    </rPh>
    <phoneticPr fontId="1"/>
  </si>
  <si>
    <t>在留届</t>
    <rPh sb="0" eb="3">
      <t>ザイリュウトドケ</t>
    </rPh>
    <phoneticPr fontId="1"/>
  </si>
  <si>
    <t>お申込み</t>
    <rPh sb="1" eb="3">
      <t>モウシコミ</t>
    </rPh>
    <phoneticPr fontId="2"/>
  </si>
  <si>
    <t>日本の戸籍上の氏名</t>
    <rPh sb="0" eb="2">
      <t>ニホン</t>
    </rPh>
    <rPh sb="3" eb="6">
      <t>コセキジョウ</t>
    </rPh>
    <rPh sb="7" eb="9">
      <t>シメイ</t>
    </rPh>
    <phoneticPr fontId="1"/>
  </si>
  <si>
    <t>Email</t>
    <phoneticPr fontId="2"/>
  </si>
  <si>
    <t>（日本語表記）</t>
    <rPh sb="1" eb="4">
      <t>ニホンゴ</t>
    </rPh>
    <rPh sb="4" eb="6">
      <t>ヒョウキ</t>
    </rPh>
    <phoneticPr fontId="1"/>
  </si>
  <si>
    <t>年</t>
    <rPh sb="0" eb="1">
      <t>ネン</t>
    </rPh>
    <phoneticPr fontId="1"/>
  </si>
  <si>
    <t>月</t>
    <rPh sb="0" eb="1">
      <t>ゲツ</t>
    </rPh>
    <phoneticPr fontId="1"/>
  </si>
  <si>
    <t>日</t>
    <rPh sb="0" eb="1">
      <t>ニチ</t>
    </rPh>
    <phoneticPr fontId="1"/>
  </si>
  <si>
    <r>
      <t xml:space="preserve">TEL
</t>
    </r>
    <r>
      <rPr>
        <sz val="11"/>
        <color theme="1"/>
        <rFont val="ＭＳ Ｐゴシック"/>
        <family val="3"/>
        <charset val="128"/>
        <scheme val="minor"/>
      </rPr>
      <t>Port</t>
    </r>
    <phoneticPr fontId="2"/>
  </si>
  <si>
    <t>住所</t>
    <rPh sb="0" eb="2">
      <t>ジュウショ</t>
    </rPh>
    <phoneticPr fontId="1"/>
  </si>
  <si>
    <t>　注１）郵送、FAXによる申込みはできません。</t>
    <rPh sb="1" eb="2">
      <t>チュウ</t>
    </rPh>
    <rPh sb="4" eb="6">
      <t>ユウソウ</t>
    </rPh>
    <phoneticPr fontId="1"/>
  </si>
  <si>
    <t>のみ入力または選択してください。</t>
    <rPh sb="2" eb="4">
      <t>ニュウリョク</t>
    </rPh>
    <rPh sb="7" eb="9">
      <t>センタク</t>
    </rPh>
    <phoneticPr fontId="1"/>
  </si>
  <si>
    <t>学年</t>
  </si>
  <si>
    <t>生年月日</t>
  </si>
  <si>
    <t>提出済</t>
    <rPh sb="0" eb="2">
      <t>テイシュツ</t>
    </rPh>
    <rPh sb="2" eb="3">
      <t>ズ</t>
    </rPh>
    <phoneticPr fontId="2"/>
  </si>
  <si>
    <t>未提出</t>
    <rPh sb="0" eb="3">
      <t>ミテイシュツ</t>
    </rPh>
    <phoneticPr fontId="2"/>
  </si>
  <si>
    <t>児童1</t>
    <rPh sb="0" eb="2">
      <t>ジドウ</t>
    </rPh>
    <phoneticPr fontId="2"/>
  </si>
  <si>
    <t>小学</t>
    <rPh sb="0" eb="2">
      <t>ショウガク</t>
    </rPh>
    <phoneticPr fontId="2"/>
  </si>
  <si>
    <t>中学</t>
    <rPh sb="0" eb="2">
      <t>チュウガク</t>
    </rPh>
    <phoneticPr fontId="2"/>
  </si>
  <si>
    <t>在留届</t>
    <rPh sb="0" eb="3">
      <t>ザイリュウトドケ</t>
    </rPh>
    <phoneticPr fontId="2"/>
  </si>
  <si>
    <t>児童2</t>
    <rPh sb="0" eb="2">
      <t>ジドウ</t>
    </rPh>
    <phoneticPr fontId="2"/>
  </si>
  <si>
    <t>児童3</t>
    <rPh sb="0" eb="2">
      <t>ジドウ</t>
    </rPh>
    <phoneticPr fontId="2"/>
  </si>
  <si>
    <t>同意</t>
    <rPh sb="0" eb="2">
      <t>ドウイ</t>
    </rPh>
    <phoneticPr fontId="2"/>
  </si>
  <si>
    <r>
      <rPr>
        <b/>
        <sz val="10"/>
        <color indexed="10"/>
        <rFont val="ＭＳ Ｐゴシック"/>
        <family val="3"/>
        <charset val="128"/>
      </rPr>
      <t>【重要】</t>
    </r>
    <r>
      <rPr>
        <b/>
        <sz val="10"/>
        <color indexed="8"/>
        <rFont val="ＭＳ Ｐゴシック"/>
        <family val="3"/>
        <charset val="128"/>
      </rPr>
      <t>個人情報の取扱いについて（</t>
    </r>
    <r>
      <rPr>
        <b/>
        <sz val="10"/>
        <color rgb="FFFF0000"/>
        <rFont val="ＭＳ Ｐゴシック"/>
        <family val="3"/>
        <charset val="128"/>
      </rPr>
      <t>必ずご確認ください。</t>
    </r>
    <r>
      <rPr>
        <b/>
        <sz val="10"/>
        <color indexed="8"/>
        <rFont val="ＭＳ Ｐゴシック"/>
        <family val="3"/>
        <charset val="128"/>
      </rPr>
      <t>）</t>
    </r>
    <rPh sb="4" eb="6">
      <t>コジン</t>
    </rPh>
    <rPh sb="6" eb="8">
      <t>ジョウホウ</t>
    </rPh>
    <rPh sb="9" eb="11">
      <t>トリアツカ</t>
    </rPh>
    <rPh sb="17" eb="18">
      <t>カナラ</t>
    </rPh>
    <rPh sb="20" eb="22">
      <t>カクニン</t>
    </rPh>
    <phoneticPr fontId="2"/>
  </si>
  <si>
    <t>注: いずれかを選択してください。</t>
    <rPh sb="0" eb="1">
      <t>チュウ</t>
    </rPh>
    <rPh sb="8" eb="10">
      <t>センタク</t>
    </rPh>
    <phoneticPr fontId="2"/>
  </si>
  <si>
    <t>　注３）申込み後に住所や連絡先に変更があった場合や日本へ帰国される場合は、必ず当館まで御連絡ください。</t>
    <rPh sb="1" eb="2">
      <t>チュウ</t>
    </rPh>
    <rPh sb="43" eb="44">
      <t>ゴ</t>
    </rPh>
    <phoneticPr fontId="2"/>
  </si>
  <si>
    <t>フランス
現地校名</t>
    <rPh sb="5" eb="8">
      <t>ゲンチコウ</t>
    </rPh>
    <rPh sb="8" eb="9">
      <t>メイ</t>
    </rPh>
    <phoneticPr fontId="1"/>
  </si>
  <si>
    <t>氏名（漢字）</t>
    <rPh sb="0" eb="2">
      <t>シメイ</t>
    </rPh>
    <rPh sb="3" eb="5">
      <t>カンジ</t>
    </rPh>
    <phoneticPr fontId="1"/>
  </si>
  <si>
    <t>保護者氏名</t>
    <rPh sb="0" eb="3">
      <t>ホゴシャ</t>
    </rPh>
    <rPh sb="3" eb="5">
      <t>シメイ</t>
    </rPh>
    <phoneticPr fontId="17"/>
  </si>
  <si>
    <t>ふりがな</t>
    <phoneticPr fontId="17"/>
  </si>
  <si>
    <t>～</t>
    <phoneticPr fontId="1"/>
  </si>
  <si>
    <t>私は、在フランス日本国大使館から郵送業務委託会社に保護者氏名と子供の学年を電子メールで提供されることに同意します。</t>
    <rPh sb="0" eb="1">
      <t>ワタクシ</t>
    </rPh>
    <rPh sb="3" eb="4">
      <t>ザイ</t>
    </rPh>
    <rPh sb="8" eb="10">
      <t>ニホン</t>
    </rPh>
    <rPh sb="10" eb="11">
      <t>コク</t>
    </rPh>
    <rPh sb="11" eb="14">
      <t>タイシカン</t>
    </rPh>
    <rPh sb="16" eb="18">
      <t>ユウソウ</t>
    </rPh>
    <rPh sb="18" eb="20">
      <t>ギョウム</t>
    </rPh>
    <rPh sb="20" eb="22">
      <t>イタク</t>
    </rPh>
    <rPh sb="22" eb="24">
      <t>ガイシャ</t>
    </rPh>
    <rPh sb="25" eb="28">
      <t>ホゴシャ</t>
    </rPh>
    <rPh sb="28" eb="30">
      <t>シメイ</t>
    </rPh>
    <rPh sb="31" eb="33">
      <t>コドモ</t>
    </rPh>
    <rPh sb="34" eb="36">
      <t>ガクネン</t>
    </rPh>
    <rPh sb="37" eb="39">
      <t>デンシ</t>
    </rPh>
    <rPh sb="43" eb="45">
      <t>テイキョウ</t>
    </rPh>
    <rPh sb="51" eb="53">
      <t>ドウイ</t>
    </rPh>
    <phoneticPr fontId="2"/>
  </si>
  <si>
    <t xml:space="preserve"> 注:お子様のお名前は下記別欄に記入してください。また、日本語表記にはふりがなも付けてください。</t>
    <rPh sb="1" eb="2">
      <t>チュウ</t>
    </rPh>
    <rPh sb="4" eb="6">
      <t>コサマ</t>
    </rPh>
    <rPh sb="8" eb="10">
      <t>ナマエ</t>
    </rPh>
    <rPh sb="11" eb="13">
      <t>カキ</t>
    </rPh>
    <rPh sb="13" eb="14">
      <t>ベツ</t>
    </rPh>
    <rPh sb="14" eb="15">
      <t>ラン</t>
    </rPh>
    <rPh sb="16" eb="18">
      <t>キニュウ</t>
    </rPh>
    <rPh sb="28" eb="31">
      <t>ニホンゴ</t>
    </rPh>
    <rPh sb="31" eb="33">
      <t>ヒョウキ</t>
    </rPh>
    <rPh sb="40" eb="41">
      <t>ツ</t>
    </rPh>
    <phoneticPr fontId="1"/>
  </si>
  <si>
    <r>
      <t xml:space="preserve">配偶者氏名
</t>
    </r>
    <r>
      <rPr>
        <sz val="7"/>
        <color theme="1"/>
        <rFont val="ＭＳ Ｐゴシック"/>
        <family val="3"/>
        <charset val="128"/>
        <scheme val="minor"/>
      </rPr>
      <t>（教科書受取りに来館される場合のみ
記入してください。）</t>
    </r>
    <phoneticPr fontId="17"/>
  </si>
  <si>
    <t xml:space="preserve"> ・ 記載いただいた個人情報は、教科書の配付業務以外には使用いたしません。</t>
    <rPh sb="3" eb="5">
      <t>キサイ</t>
    </rPh>
    <rPh sb="16" eb="19">
      <t>キョウカショ</t>
    </rPh>
    <rPh sb="20" eb="22">
      <t>ハイフ</t>
    </rPh>
    <rPh sb="22" eb="24">
      <t>ギョウム</t>
    </rPh>
    <phoneticPr fontId="2"/>
  </si>
  <si>
    <t>　注２）当館領事部窓口、または、メール（送信先： france.ryoujibu@ps.mofa.go.jp) でお申込みいただけます。</t>
    <rPh sb="1" eb="2">
      <t>チュウ</t>
    </rPh>
    <rPh sb="4" eb="6">
      <t>トウカン</t>
    </rPh>
    <rPh sb="6" eb="9">
      <t>リョウジブ</t>
    </rPh>
    <rPh sb="9" eb="11">
      <t>マドグチ</t>
    </rPh>
    <rPh sb="20" eb="22">
      <t>ソウシン</t>
    </rPh>
    <rPh sb="22" eb="23">
      <t>サキ</t>
    </rPh>
    <rPh sb="58" eb="60">
      <t>モウシコミ</t>
    </rPh>
    <phoneticPr fontId="2"/>
  </si>
  <si>
    <t>　　　　メールでの申込み後、1週間以内に当館から受領確認の返信をいたします。</t>
    <rPh sb="9" eb="11">
      <t>モウシコミ</t>
    </rPh>
    <rPh sb="12" eb="13">
      <t>ゴ</t>
    </rPh>
    <rPh sb="15" eb="17">
      <t>シュウカン</t>
    </rPh>
    <rPh sb="17" eb="19">
      <t>イナイ</t>
    </rPh>
    <rPh sb="20" eb="22">
      <t>トウカン</t>
    </rPh>
    <rPh sb="24" eb="28">
      <t>ジュリョウカクニン</t>
    </rPh>
    <rPh sb="29" eb="31">
      <t>ヘンシン</t>
    </rPh>
    <phoneticPr fontId="2"/>
  </si>
  <si>
    <t>小学1年生</t>
    <phoneticPr fontId="1"/>
  </si>
  <si>
    <t>小学2年生</t>
    <phoneticPr fontId="1"/>
  </si>
  <si>
    <t>小学4年生</t>
    <phoneticPr fontId="1"/>
  </si>
  <si>
    <t>小学5年生</t>
    <phoneticPr fontId="1"/>
  </si>
  <si>
    <t>小学3年生</t>
    <rPh sb="0" eb="2">
      <t>ショウガク</t>
    </rPh>
    <phoneticPr fontId="1"/>
  </si>
  <si>
    <t>中学3年生</t>
  </si>
  <si>
    <t>中学2年生</t>
  </si>
  <si>
    <t>中学1年生</t>
  </si>
  <si>
    <t>小学6年生</t>
  </si>
  <si>
    <t>小学5年生</t>
  </si>
  <si>
    <t>小学4年生</t>
  </si>
  <si>
    <t>小学3年生</t>
  </si>
  <si>
    <t>小学2年生</t>
  </si>
  <si>
    <t>小学1年生</t>
  </si>
  <si>
    <t>　注: 教科書の受領方法は、毎回お選びいただけます。配付期間内に ①来館受領、②郵送受領（送料自己負担）</t>
    <rPh sb="1" eb="2">
      <t>チュウ</t>
    </rPh>
    <rPh sb="4" eb="7">
      <t>キョウカショ</t>
    </rPh>
    <rPh sb="8" eb="10">
      <t>ジュリョウ</t>
    </rPh>
    <rPh sb="10" eb="12">
      <t>ホウホウ</t>
    </rPh>
    <rPh sb="14" eb="16">
      <t>マイカイ</t>
    </rPh>
    <rPh sb="17" eb="18">
      <t>エラ</t>
    </rPh>
    <rPh sb="26" eb="28">
      <t>ハイフ</t>
    </rPh>
    <rPh sb="28" eb="30">
      <t>キカン</t>
    </rPh>
    <rPh sb="30" eb="31">
      <t>ナイ</t>
    </rPh>
    <rPh sb="34" eb="36">
      <t>ライカン</t>
    </rPh>
    <rPh sb="36" eb="38">
      <t>ジュリョウ</t>
    </rPh>
    <rPh sb="40" eb="42">
      <t>ユウソウ</t>
    </rPh>
    <rPh sb="42" eb="44">
      <t>ジュリョウ</t>
    </rPh>
    <rPh sb="45" eb="47">
      <t>ソウリョウ</t>
    </rPh>
    <rPh sb="47" eb="49">
      <t>ジコ</t>
    </rPh>
    <rPh sb="49" eb="51">
      <t>フタン</t>
    </rPh>
    <phoneticPr fontId="2"/>
  </si>
  <si>
    <t xml:space="preserve"> ・ 教科書の郵送業務は、在フランス日本国大使館から運送会社に委託しており、教科書配付対象の保護者氏名及びお子様
　  の学年を受託会社に提供する場合がありますので、予め御了承願います。以下の同意事項右側に「✓」を入力後、お申込み
　  ください。</t>
    <rPh sb="41" eb="43">
      <t>ハイフ</t>
    </rPh>
    <phoneticPr fontId="2"/>
  </si>
  <si>
    <t>平成23年</t>
    <rPh sb="0" eb="2">
      <t>ヘイセイ</t>
    </rPh>
    <rPh sb="4" eb="5">
      <t>ネン</t>
    </rPh>
    <phoneticPr fontId="17"/>
  </si>
  <si>
    <t>平成24年</t>
    <rPh sb="0" eb="2">
      <t>ヘイセイ</t>
    </rPh>
    <rPh sb="4" eb="5">
      <t>ネン</t>
    </rPh>
    <phoneticPr fontId="17"/>
  </si>
  <si>
    <t>平成25年</t>
    <rPh sb="0" eb="2">
      <t>ヘイセイ</t>
    </rPh>
    <rPh sb="4" eb="5">
      <t>ネン</t>
    </rPh>
    <phoneticPr fontId="17"/>
  </si>
  <si>
    <t>平成26年</t>
    <rPh sb="0" eb="2">
      <t>ヘイセイ</t>
    </rPh>
    <rPh sb="4" eb="5">
      <t>ネン</t>
    </rPh>
    <phoneticPr fontId="17"/>
  </si>
  <si>
    <t>平成27年</t>
    <rPh sb="0" eb="2">
      <t>ヘイセイ</t>
    </rPh>
    <rPh sb="4" eb="5">
      <t>ネン</t>
    </rPh>
    <phoneticPr fontId="17"/>
  </si>
  <si>
    <t>平成28年</t>
    <rPh sb="0" eb="2">
      <t>ヘイセイ</t>
    </rPh>
    <rPh sb="4" eb="5">
      <t>ネン</t>
    </rPh>
    <phoneticPr fontId="17"/>
  </si>
  <si>
    <t>平成29年</t>
    <rPh sb="0" eb="2">
      <t>ヘイセイ</t>
    </rPh>
    <rPh sb="4" eb="5">
      <t>ネン</t>
    </rPh>
    <phoneticPr fontId="17"/>
  </si>
  <si>
    <t>平成30年</t>
    <rPh sb="0" eb="2">
      <t>ヘイセイ</t>
    </rPh>
    <rPh sb="4" eb="5">
      <t>ネン</t>
    </rPh>
    <phoneticPr fontId="17"/>
  </si>
  <si>
    <t>平成31年</t>
    <rPh sb="0" eb="2">
      <t>ヘイセイ</t>
    </rPh>
    <rPh sb="4" eb="5">
      <t>ネン</t>
    </rPh>
    <phoneticPr fontId="17"/>
  </si>
  <si>
    <t>令和2年</t>
    <rPh sb="0" eb="2">
      <t>レイワ</t>
    </rPh>
    <rPh sb="3" eb="4">
      <t>ネン</t>
    </rPh>
    <phoneticPr fontId="17"/>
  </si>
  <si>
    <t>令和3年</t>
    <rPh sb="0" eb="2">
      <t>レイワ</t>
    </rPh>
    <rPh sb="3" eb="4">
      <t>ネン</t>
    </rPh>
    <phoneticPr fontId="17"/>
  </si>
  <si>
    <t>令和4年</t>
    <rPh sb="0" eb="2">
      <t>レイワ</t>
    </rPh>
    <rPh sb="3" eb="4">
      <t>ネン</t>
    </rPh>
    <phoneticPr fontId="17"/>
  </si>
  <si>
    <t>令和5年</t>
    <rPh sb="0" eb="2">
      <t>レイワ</t>
    </rPh>
    <rPh sb="3" eb="4">
      <t>ネン</t>
    </rPh>
    <phoneticPr fontId="17"/>
  </si>
  <si>
    <t>令和6年</t>
    <rPh sb="0" eb="2">
      <t>レイワ</t>
    </rPh>
    <rPh sb="3" eb="4">
      <t>ネン</t>
    </rPh>
    <phoneticPr fontId="17"/>
  </si>
  <si>
    <t>令和7年</t>
    <rPh sb="0" eb="2">
      <t>レイワ</t>
    </rPh>
    <rPh sb="3" eb="4">
      <t>ネン</t>
    </rPh>
    <phoneticPr fontId="17"/>
  </si>
  <si>
    <t>令和8年</t>
    <rPh sb="0" eb="2">
      <t>レイワ</t>
    </rPh>
    <rPh sb="3" eb="4">
      <t>ネン</t>
    </rPh>
    <phoneticPr fontId="17"/>
  </si>
  <si>
    <t>令和9年</t>
    <rPh sb="0" eb="2">
      <t>レイワ</t>
    </rPh>
    <rPh sb="3" eb="4">
      <t>ネン</t>
    </rPh>
    <phoneticPr fontId="17"/>
  </si>
  <si>
    <t>令和10年</t>
    <rPh sb="0" eb="2">
      <t>レイワ</t>
    </rPh>
    <rPh sb="4" eb="5">
      <t>ネン</t>
    </rPh>
    <phoneticPr fontId="17"/>
  </si>
  <si>
    <t>令和11年</t>
    <rPh sb="0" eb="2">
      <t>レイワ</t>
    </rPh>
    <rPh sb="4" eb="5">
      <t>ネン</t>
    </rPh>
    <phoneticPr fontId="17"/>
  </si>
  <si>
    <t>令和12年</t>
    <rPh sb="0" eb="2">
      <t>レイワ</t>
    </rPh>
    <rPh sb="4" eb="5">
      <t>ネン</t>
    </rPh>
    <phoneticPr fontId="17"/>
  </si>
  <si>
    <t>令和13年</t>
    <rPh sb="0" eb="2">
      <t>レイワ</t>
    </rPh>
    <rPh sb="4" eb="5">
      <t>ネン</t>
    </rPh>
    <phoneticPr fontId="17"/>
  </si>
  <si>
    <t>令和14年</t>
    <rPh sb="0" eb="2">
      <t>レイワ</t>
    </rPh>
    <rPh sb="4" eb="5">
      <t>ネン</t>
    </rPh>
    <phoneticPr fontId="17"/>
  </si>
  <si>
    <t>令和15年</t>
    <rPh sb="0" eb="2">
      <t>レイワ</t>
    </rPh>
    <rPh sb="4" eb="5">
      <t>ネン</t>
    </rPh>
    <phoneticPr fontId="17"/>
  </si>
  <si>
    <t>令和16年</t>
    <rPh sb="0" eb="2">
      <t>レイワ</t>
    </rPh>
    <rPh sb="4" eb="5">
      <t>ネン</t>
    </rPh>
    <phoneticPr fontId="17"/>
  </si>
  <si>
    <t>令和17年</t>
    <rPh sb="0" eb="2">
      <t>レイワ</t>
    </rPh>
    <rPh sb="4" eb="5">
      <t>ネン</t>
    </rPh>
    <phoneticPr fontId="17"/>
  </si>
  <si>
    <r>
      <t xml:space="preserve"> 注: お子様が複数いらっしゃるご家庭で、年長のお子様が当館に登録されており、
　　 </t>
    </r>
    <r>
      <rPr>
        <sz val="6"/>
        <color theme="1"/>
        <rFont val="ＭＳ Ｐゴシック"/>
        <family val="3"/>
        <charset val="128"/>
        <scheme val="minor"/>
      </rPr>
      <t xml:space="preserve"> </t>
    </r>
    <r>
      <rPr>
        <sz val="9"/>
        <color theme="1"/>
        <rFont val="ＭＳ Ｐゴシック"/>
        <family val="3"/>
        <charset val="128"/>
        <scheme val="minor"/>
      </rPr>
      <t xml:space="preserve">今回新たに小学１年生になられるお子様がいらっしゃるような場合は、「追加」を
　　 </t>
    </r>
    <r>
      <rPr>
        <sz val="6"/>
        <color theme="1"/>
        <rFont val="ＭＳ Ｐゴシック"/>
        <family val="3"/>
        <charset val="128"/>
        <scheme val="minor"/>
      </rPr>
      <t xml:space="preserve"> </t>
    </r>
    <r>
      <rPr>
        <sz val="9"/>
        <color theme="1"/>
        <rFont val="ＭＳ Ｐゴシック"/>
        <family val="3"/>
        <charset val="128"/>
        <scheme val="minor"/>
      </rPr>
      <t>選択してください。</t>
    </r>
    <rPh sb="1" eb="2">
      <t>チュウ</t>
    </rPh>
    <rPh sb="5" eb="7">
      <t>コサマ</t>
    </rPh>
    <rPh sb="8" eb="10">
      <t>フクスウ</t>
    </rPh>
    <rPh sb="17" eb="19">
      <t>カテイ</t>
    </rPh>
    <rPh sb="21" eb="23">
      <t>ネンチョウ</t>
    </rPh>
    <rPh sb="25" eb="27">
      <t>コサマ</t>
    </rPh>
    <rPh sb="28" eb="30">
      <t>トウカン</t>
    </rPh>
    <rPh sb="31" eb="33">
      <t>トウロク</t>
    </rPh>
    <rPh sb="44" eb="46">
      <t>コンカイ</t>
    </rPh>
    <rPh sb="46" eb="47">
      <t>アラ</t>
    </rPh>
    <rPh sb="49" eb="51">
      <t>ショウガク</t>
    </rPh>
    <rPh sb="52" eb="54">
      <t>ネンセイ</t>
    </rPh>
    <rPh sb="60" eb="62">
      <t>コサマ</t>
    </rPh>
    <rPh sb="72" eb="74">
      <t>バアイ</t>
    </rPh>
    <rPh sb="77" eb="79">
      <t>ツイカ</t>
    </rPh>
    <rPh sb="86" eb="88">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</si>
</sst>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2">
    <font>
      <sz val="11"/>
      <color theme="1"/>
      <name val="ＭＳ Ｐゴシック"/>
      <family val="3"/>
      <charset val="128"/>
      <scheme val="minor"/>
    </font>
    <font>
      <sz val="6"/>
      <name val="ＭＳ Ｐゴシック"/>
      <family val="3"/>
      <charset val="128"/>
    </font>
    <font>
      <sz val="6"/>
      <name val="ＭＳ Ｐゴシック"/>
      <family val="3"/>
      <charset val="128"/>
    </font>
    <font>
      <b/>
      <sz val="10"/>
      <color indexed="8"/>
      <name val="ＭＳ Ｐゴシック"/>
      <family val="3"/>
      <charset val="128"/>
    </font>
    <font>
      <b/>
      <sz val="10"/>
      <color indexed="10"/>
      <name val="ＭＳ Ｐゴシック"/>
      <family val="3"/>
      <charset val="128"/>
    </font>
    <font>
      <sz val="11"/>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0"/>
      <color theme="1"/>
      <name val="ＭＳ Ｐゴシック"/>
      <family val="3"/>
      <charset val="128"/>
      <scheme val="minor"/>
    </font>
    <font>
      <sz val="16"/>
      <color theme="1"/>
      <name val="HGPｺﾞｼｯｸE"/>
      <family val="3"/>
      <charset val="128"/>
    </font>
    <font>
      <sz val="12"/>
      <color theme="1"/>
      <name val="ＭＳ Ｐゴシック"/>
      <family val="3"/>
      <charset val="128"/>
      <scheme val="major"/>
    </font>
    <font>
      <sz val="12"/>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11"/>
      <color theme="9" tint="0.59999389629810485"/>
      <name val="ＭＳ Ｐゴシック"/>
      <family val="3"/>
      <charset val="128"/>
    </font>
    <font>
      <sz val="12"/>
      <name val="ＭＳ Ｐゴシック"/>
      <family val="3"/>
      <charset val="128"/>
    </font>
    <font>
      <sz val="6"/>
      <name val="ＭＳ Ｐゴシック"/>
      <family val="3"/>
      <charset val="128"/>
      <scheme val="minor"/>
    </font>
    <font>
      <b/>
      <sz val="10"/>
      <color rgb="FFFF0000"/>
      <name val="ＭＳ Ｐゴシック"/>
      <family val="3"/>
      <charset val="128"/>
    </font>
    <font>
      <sz val="11"/>
      <name val="ＭＳ Ｐゴシック"/>
      <family val="3"/>
      <charset val="128"/>
      <scheme val="minor"/>
    </font>
    <font>
      <sz val="7"/>
      <color theme="1"/>
      <name val="ＭＳ Ｐゴシック"/>
      <family val="3"/>
      <charset val="128"/>
      <scheme val="minor"/>
    </font>
    <font>
      <sz val="14"/>
      <color theme="1"/>
      <name val="ＭＳ Ｐゴシック"/>
      <family val="3"/>
      <charset val="128"/>
      <scheme val="minor"/>
    </font>
    <font>
      <sz val="11"/>
      <color theme="0"/>
      <name val="ＭＳ Ｐゴシック"/>
      <family val="3"/>
      <charset val="128"/>
      <scheme val="minor"/>
    </font>
    <font>
      <b/>
      <sz val="14"/>
      <color theme="1"/>
      <name val="ＭＳ Ｐゴシック"/>
      <family val="3"/>
      <charset val="128"/>
      <scheme val="minor"/>
    </font>
    <font>
      <b/>
      <sz val="14"/>
      <color theme="1"/>
      <name val="ＭＳ Ｐゴシック"/>
      <family val="3"/>
      <charset val="128"/>
      <scheme val="major"/>
    </font>
    <font>
      <sz val="13"/>
      <color theme="1"/>
      <name val="ＭＳ Ｐゴシック"/>
      <family val="3"/>
      <charset val="128"/>
      <scheme val="minor"/>
    </font>
    <font>
      <sz val="13"/>
      <name val="ＭＳ Ｐゴシック"/>
      <family val="3"/>
      <charset val="128"/>
      <scheme val="minor"/>
    </font>
    <font>
      <u/>
      <sz val="13"/>
      <color theme="10"/>
      <name val="ＭＳ Ｐゴシック"/>
      <family val="3"/>
      <charset val="128"/>
    </font>
    <font>
      <b/>
      <sz val="13"/>
      <name val="ＭＳ Ｐゴシック"/>
      <family val="3"/>
      <charset val="128"/>
      <scheme val="minor"/>
    </font>
    <font>
      <sz val="10"/>
      <color rgb="FF333333"/>
      <name val="ＭＳ Ｐゴシック"/>
      <family val="3"/>
      <charset val="128"/>
      <scheme val="minor"/>
    </font>
    <font>
      <b/>
      <sz val="11"/>
      <color theme="1"/>
      <name val="ＭＳ Ｐゴシック"/>
      <family val="3"/>
      <charset val="128"/>
      <scheme val="minor"/>
    </font>
    <font>
      <sz val="6"/>
      <color theme="1"/>
      <name val="ＭＳ Ｐ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rgb="FFFFFFFF"/>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hair">
        <color indexed="64"/>
      </left>
      <right/>
      <top style="medium">
        <color indexed="64"/>
      </top>
      <bottom/>
      <diagonal/>
    </border>
    <border>
      <left style="dotted">
        <color theme="0"/>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style="dotted">
        <color theme="0"/>
      </right>
      <top style="dotted">
        <color theme="0"/>
      </top>
      <bottom style="dotted">
        <color theme="0"/>
      </bottom>
      <diagonal/>
    </border>
    <border>
      <left style="medium">
        <color indexed="64"/>
      </left>
      <right style="thin">
        <color indexed="64"/>
      </right>
      <top style="thin">
        <color indexed="64"/>
      </top>
      <bottom style="thin">
        <color indexed="64"/>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s>
  <cellStyleXfs count="3">
    <xf numFmtId="0" fontId="0" fillId="0" borderId="0">
      <alignment vertical="center"/>
    </xf>
    <xf numFmtId="0" fontId="6" fillId="0" borderId="0" applyNumberFormat="0" applyFill="0" applyBorder="0" applyAlignment="0" applyProtection="0">
      <alignment vertical="top"/>
      <protection locked="0"/>
    </xf>
    <xf numFmtId="0" fontId="5" fillId="0" borderId="0">
      <alignment vertical="center"/>
    </xf>
  </cellStyleXfs>
  <cellXfs count="176">
    <xf numFmtId="0" fontId="0" fillId="0" borderId="0" xfId="0">
      <alignment vertical="center"/>
    </xf>
    <xf numFmtId="0" fontId="5" fillId="0" borderId="0" xfId="2">
      <alignment vertical="center"/>
    </xf>
    <xf numFmtId="0" fontId="8" fillId="0" borderId="0" xfId="0" applyFont="1">
      <alignment vertical="center"/>
    </xf>
    <xf numFmtId="0" fontId="7" fillId="0" borderId="0" xfId="0" applyFont="1">
      <alignment vertical="center"/>
    </xf>
    <xf numFmtId="0" fontId="0" fillId="0" borderId="0" xfId="0" applyFill="1" applyBorder="1">
      <alignment vertical="center"/>
    </xf>
    <xf numFmtId="0" fontId="10" fillId="0" borderId="6" xfId="2" applyFont="1" applyBorder="1" applyAlignment="1">
      <alignment horizontal="right" vertical="center"/>
    </xf>
    <xf numFmtId="0" fontId="9" fillId="0" borderId="0" xfId="2" applyFont="1" applyAlignment="1">
      <alignment horizontal="center" vertical="center"/>
    </xf>
    <xf numFmtId="0" fontId="7" fillId="0" borderId="0" xfId="2" applyFont="1" applyBorder="1" applyAlignment="1">
      <alignment vertical="center" shrinkToFit="1"/>
    </xf>
    <xf numFmtId="0" fontId="8" fillId="0" borderId="0" xfId="2" applyFont="1" applyFill="1" applyBorder="1" applyAlignment="1">
      <alignment horizontal="center" vertical="center"/>
    </xf>
    <xf numFmtId="0" fontId="5" fillId="0" borderId="0" xfId="2" applyFont="1" applyFill="1" applyBorder="1" applyAlignment="1">
      <alignment vertical="center" wrapText="1"/>
    </xf>
    <xf numFmtId="0" fontId="16" fillId="0" borderId="0" xfId="0" applyFont="1" applyAlignment="1"/>
    <xf numFmtId="0" fontId="15" fillId="2" borderId="0" xfId="0" applyFont="1" applyFill="1" applyAlignment="1">
      <alignment horizontal="center"/>
    </xf>
    <xf numFmtId="0" fontId="0" fillId="0" borderId="4" xfId="0" applyBorder="1">
      <alignment vertical="center"/>
    </xf>
    <xf numFmtId="0" fontId="12" fillId="0" borderId="0" xfId="2" applyFont="1" applyAlignment="1">
      <alignment horizontal="left" vertical="center" shrinkToFit="1"/>
    </xf>
    <xf numFmtId="0" fontId="20" fillId="0" borderId="8" xfId="2" applyFont="1" applyBorder="1" applyAlignment="1">
      <alignment horizontal="center" vertical="center" wrapText="1"/>
    </xf>
    <xf numFmtId="0" fontId="5" fillId="0" borderId="5" xfId="2" applyFont="1" applyFill="1" applyBorder="1" applyAlignment="1">
      <alignment horizontal="distributed" vertical="center"/>
    </xf>
    <xf numFmtId="0" fontId="0" fillId="0" borderId="0" xfId="0" applyAlignment="1">
      <alignment horizontal="distributed" vertical="center"/>
    </xf>
    <xf numFmtId="0" fontId="8" fillId="0" borderId="36" xfId="2" applyFont="1" applyFill="1" applyBorder="1" applyAlignment="1">
      <alignment horizontal="distributed" vertical="center"/>
    </xf>
    <xf numFmtId="0" fontId="20" fillId="0" borderId="10" xfId="2" applyFont="1" applyBorder="1" applyAlignment="1">
      <alignment horizontal="center" vertical="center" wrapText="1"/>
    </xf>
    <xf numFmtId="0" fontId="5" fillId="0" borderId="31" xfId="2" applyFill="1" applyBorder="1" applyAlignment="1">
      <alignment vertical="center"/>
    </xf>
    <xf numFmtId="0" fontId="0" fillId="0" borderId="30" xfId="2" applyFont="1" applyFill="1" applyBorder="1" applyAlignment="1">
      <alignment vertical="center"/>
    </xf>
    <xf numFmtId="0" fontId="0" fillId="0" borderId="39" xfId="2" applyFont="1" applyFill="1" applyBorder="1" applyAlignment="1">
      <alignment horizontal="center" vertical="center"/>
    </xf>
    <xf numFmtId="0" fontId="0" fillId="0" borderId="32" xfId="2" applyFont="1" applyFill="1" applyBorder="1" applyAlignment="1">
      <alignment horizontal="center" vertical="center"/>
    </xf>
    <xf numFmtId="0" fontId="8" fillId="0" borderId="0" xfId="0" applyFont="1" applyAlignment="1">
      <alignment vertical="center"/>
    </xf>
    <xf numFmtId="0" fontId="10" fillId="0" borderId="0" xfId="2" applyFont="1" applyBorder="1" applyAlignment="1">
      <alignment horizontal="center"/>
    </xf>
    <xf numFmtId="0" fontId="11" fillId="0" borderId="0" xfId="0" applyFont="1" applyAlignment="1">
      <alignment horizontal="center"/>
    </xf>
    <xf numFmtId="0" fontId="7" fillId="0" borderId="0" xfId="0" applyFont="1" applyAlignment="1"/>
    <xf numFmtId="0" fontId="8" fillId="0" borderId="0" xfId="0" applyFont="1" applyAlignment="1"/>
    <xf numFmtId="0" fontId="7" fillId="0" borderId="0" xfId="0" applyFont="1" applyFill="1" applyAlignment="1"/>
    <xf numFmtId="0" fontId="8" fillId="0" borderId="0" xfId="0" applyFont="1" applyFill="1" applyAlignment="1"/>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32" xfId="0" applyBorder="1">
      <alignment vertical="center"/>
    </xf>
    <xf numFmtId="0" fontId="0" fillId="0" borderId="41" xfId="0" applyBorder="1">
      <alignment vertical="center"/>
    </xf>
    <xf numFmtId="0" fontId="0" fillId="0" borderId="42" xfId="0" applyBorder="1">
      <alignment vertical="center"/>
    </xf>
    <xf numFmtId="0" fontId="13" fillId="0" borderId="30" xfId="2" applyFont="1" applyFill="1" applyBorder="1" applyAlignment="1">
      <alignment horizontal="center" vertical="center" wrapText="1"/>
    </xf>
    <xf numFmtId="0" fontId="13" fillId="0" borderId="32" xfId="2" applyFont="1" applyFill="1" applyBorder="1" applyAlignment="1">
      <alignment horizontal="center" vertical="center" wrapText="1"/>
    </xf>
    <xf numFmtId="0" fontId="5" fillId="0" borderId="47" xfId="2" applyFont="1" applyFill="1" applyBorder="1" applyAlignment="1">
      <alignment horizontal="center" vertical="center" wrapText="1"/>
    </xf>
    <xf numFmtId="0" fontId="22" fillId="0" borderId="41" xfId="0" applyFont="1" applyFill="1" applyBorder="1">
      <alignment vertical="center"/>
    </xf>
    <xf numFmtId="0" fontId="22" fillId="0" borderId="42" xfId="0" applyFont="1" applyFill="1" applyBorder="1">
      <alignment vertical="center"/>
    </xf>
    <xf numFmtId="0" fontId="13" fillId="0" borderId="35" xfId="2" applyFont="1" applyFill="1" applyBorder="1" applyAlignment="1">
      <alignment horizontal="distributed" vertical="center"/>
    </xf>
    <xf numFmtId="0" fontId="11" fillId="0" borderId="16" xfId="2" applyFont="1" applyFill="1" applyBorder="1" applyAlignment="1" applyProtection="1">
      <alignment horizontal="center" vertical="center" shrinkToFit="1"/>
      <protection locked="0"/>
    </xf>
    <xf numFmtId="0" fontId="23" fillId="0" borderId="0" xfId="0" applyFont="1" applyAlignment="1">
      <alignment horizontal="right"/>
    </xf>
    <xf numFmtId="0" fontId="24" fillId="0" borderId="6" xfId="2" applyFont="1" applyFill="1" applyBorder="1" applyAlignment="1" applyProtection="1">
      <alignment horizontal="right"/>
      <protection locked="0"/>
    </xf>
    <xf numFmtId="0" fontId="24" fillId="0" borderId="0" xfId="2" applyFont="1" applyFill="1" applyAlignment="1" applyProtection="1">
      <protection locked="0"/>
    </xf>
    <xf numFmtId="0" fontId="14" fillId="0" borderId="45" xfId="2" applyFont="1" applyFill="1" applyBorder="1" applyAlignment="1" applyProtection="1">
      <alignment horizontal="center" vertical="center" shrinkToFit="1"/>
      <protection locked="0"/>
    </xf>
    <xf numFmtId="0" fontId="5" fillId="0" borderId="41" xfId="2" applyFont="1" applyBorder="1" applyAlignment="1">
      <alignment horizontal="center" vertical="center" wrapText="1"/>
    </xf>
    <xf numFmtId="0" fontId="19" fillId="0" borderId="41" xfId="2" applyFont="1" applyBorder="1" applyAlignment="1">
      <alignment horizontal="center" vertical="center"/>
    </xf>
    <xf numFmtId="0" fontId="29" fillId="3" borderId="50" xfId="0" applyFont="1" applyFill="1" applyBorder="1" applyAlignment="1">
      <alignment horizontal="center" vertical="center" wrapText="1"/>
    </xf>
    <xf numFmtId="0" fontId="8" fillId="0" borderId="51" xfId="0" applyFont="1" applyBorder="1" applyAlignment="1">
      <alignment horizontal="right" vertical="center"/>
    </xf>
    <xf numFmtId="0" fontId="8" fillId="0" borderId="52" xfId="0" applyFont="1" applyBorder="1" applyAlignment="1">
      <alignment horizontal="center" vertical="center"/>
    </xf>
    <xf numFmtId="0" fontId="8" fillId="0" borderId="53" xfId="0" applyFont="1" applyBorder="1">
      <alignment vertical="center"/>
    </xf>
    <xf numFmtId="14" fontId="0" fillId="0" borderId="54" xfId="0" applyNumberFormat="1" applyBorder="1">
      <alignment vertical="center"/>
    </xf>
    <xf numFmtId="0" fontId="0" fillId="0" borderId="34" xfId="0" applyBorder="1">
      <alignment vertical="center"/>
    </xf>
    <xf numFmtId="14" fontId="0" fillId="0" borderId="44" xfId="0" applyNumberFormat="1" applyBorder="1">
      <alignment vertical="center"/>
    </xf>
    <xf numFmtId="14" fontId="0" fillId="0" borderId="46" xfId="0" applyNumberFormat="1" applyBorder="1">
      <alignment vertical="center"/>
    </xf>
    <xf numFmtId="0" fontId="30" fillId="0" borderId="41" xfId="0" applyFont="1" applyBorder="1" applyAlignment="1">
      <alignment horizontal="center" vertical="center"/>
    </xf>
    <xf numFmtId="0" fontId="30" fillId="0" borderId="42" xfId="0" applyFont="1" applyBorder="1" applyAlignment="1">
      <alignment horizontal="center" vertical="center"/>
    </xf>
    <xf numFmtId="0" fontId="8" fillId="0" borderId="53" xfId="0" applyFont="1" applyBorder="1" applyAlignment="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9" fillId="0" borderId="0" xfId="2" applyFont="1" applyFill="1" applyAlignment="1">
      <alignment horizontal="center" vertical="center" wrapText="1"/>
    </xf>
    <xf numFmtId="0" fontId="21" fillId="0" borderId="13" xfId="2" applyFont="1" applyFill="1" applyBorder="1" applyAlignment="1" applyProtection="1">
      <alignment horizontal="center" vertical="center"/>
      <protection locked="0"/>
    </xf>
    <xf numFmtId="0" fontId="21" fillId="0" borderId="14" xfId="2" applyFont="1" applyFill="1" applyBorder="1" applyAlignment="1" applyProtection="1">
      <alignment horizontal="center" vertical="center"/>
      <protection locked="0"/>
    </xf>
    <xf numFmtId="0" fontId="21" fillId="0" borderId="15" xfId="2" applyFont="1" applyFill="1" applyBorder="1" applyAlignment="1" applyProtection="1">
      <alignment horizontal="center" vertical="center"/>
      <protection locked="0"/>
    </xf>
    <xf numFmtId="0" fontId="13" fillId="0" borderId="13" xfId="2" applyFont="1" applyFill="1" applyBorder="1" applyAlignment="1">
      <alignment horizontal="left" vertical="center" wrapText="1"/>
    </xf>
    <xf numFmtId="0" fontId="13" fillId="0" borderId="14" xfId="2" applyFont="1" applyFill="1" applyBorder="1" applyAlignment="1">
      <alignment horizontal="left" vertical="center" wrapText="1"/>
    </xf>
    <xf numFmtId="0" fontId="13" fillId="0" borderId="15" xfId="2" applyFont="1" applyFill="1" applyBorder="1" applyAlignment="1">
      <alignment horizontal="left" vertical="center" wrapText="1"/>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43" xfId="2" applyFont="1" applyBorder="1" applyAlignment="1">
      <alignment horizontal="center" vertical="center"/>
    </xf>
    <xf numFmtId="0" fontId="13" fillId="0" borderId="33" xfId="2" applyFont="1" applyBorder="1" applyAlignment="1">
      <alignment horizontal="center" vertical="center"/>
    </xf>
    <xf numFmtId="0" fontId="13" fillId="0" borderId="0" xfId="2" applyFont="1" applyBorder="1" applyAlignment="1">
      <alignment horizontal="center" vertical="center"/>
    </xf>
    <xf numFmtId="0" fontId="13" fillId="0" borderId="7" xfId="2" applyFont="1" applyBorder="1" applyAlignment="1">
      <alignment horizontal="center" vertical="center"/>
    </xf>
    <xf numFmtId="0" fontId="7" fillId="0" borderId="1" xfId="2" applyFont="1" applyBorder="1" applyAlignment="1">
      <alignment vertical="center"/>
    </xf>
    <xf numFmtId="0" fontId="7" fillId="0" borderId="2" xfId="2" applyFont="1" applyBorder="1" applyAlignment="1">
      <alignment vertical="center"/>
    </xf>
    <xf numFmtId="0" fontId="7" fillId="0" borderId="3" xfId="2" applyFont="1" applyBorder="1" applyAlignment="1">
      <alignment vertical="center"/>
    </xf>
    <xf numFmtId="0" fontId="8" fillId="0" borderId="48" xfId="2" applyFont="1" applyFill="1" applyBorder="1" applyAlignment="1">
      <alignment horizontal="center" vertical="center"/>
    </xf>
    <xf numFmtId="0" fontId="8" fillId="0" borderId="47" xfId="2" applyFont="1" applyFill="1" applyBorder="1" applyAlignment="1">
      <alignment horizontal="center" vertical="center"/>
    </xf>
    <xf numFmtId="0" fontId="8" fillId="0" borderId="22" xfId="2" applyFont="1" applyFill="1" applyBorder="1" applyAlignment="1" applyProtection="1">
      <alignment horizontal="center" vertical="center"/>
      <protection locked="0"/>
    </xf>
    <xf numFmtId="0" fontId="8" fillId="0" borderId="23" xfId="2" applyFont="1" applyFill="1" applyBorder="1" applyAlignment="1" applyProtection="1">
      <alignment horizontal="center" vertical="center"/>
      <protection locked="0"/>
    </xf>
    <xf numFmtId="0" fontId="25" fillId="0" borderId="24" xfId="2" applyFont="1" applyFill="1" applyBorder="1" applyAlignment="1" applyProtection="1">
      <alignment horizontal="center" vertical="center"/>
      <protection locked="0"/>
    </xf>
    <xf numFmtId="0" fontId="25" fillId="0" borderId="25" xfId="2" applyFont="1" applyFill="1" applyBorder="1" applyAlignment="1" applyProtection="1">
      <alignment horizontal="center" vertical="center"/>
      <protection locked="0"/>
    </xf>
    <xf numFmtId="0" fontId="25" fillId="0" borderId="26" xfId="2" applyFont="1" applyFill="1" applyBorder="1" applyAlignment="1" applyProtection="1">
      <alignment horizontal="center" vertical="center"/>
      <protection locked="0"/>
    </xf>
    <xf numFmtId="0" fontId="25" fillId="0" borderId="27" xfId="2" applyFont="1" applyFill="1" applyBorder="1" applyAlignment="1" applyProtection="1">
      <alignment horizontal="center" vertical="center"/>
      <protection locked="0"/>
    </xf>
    <xf numFmtId="0" fontId="25" fillId="0" borderId="28" xfId="2" applyFont="1" applyFill="1" applyBorder="1" applyAlignment="1" applyProtection="1">
      <alignment horizontal="center" vertical="center"/>
      <protection locked="0"/>
    </xf>
    <xf numFmtId="0" fontId="25" fillId="0" borderId="29" xfId="2" applyFont="1" applyFill="1" applyBorder="1" applyAlignment="1" applyProtection="1">
      <alignment horizontal="center" vertical="center"/>
      <protection locked="0"/>
    </xf>
    <xf numFmtId="0" fontId="8" fillId="0" borderId="31" xfId="2" applyFont="1" applyFill="1" applyBorder="1" applyAlignment="1">
      <alignment horizontal="center" vertical="center"/>
    </xf>
    <xf numFmtId="176" fontId="21" fillId="0" borderId="10" xfId="2" applyNumberFormat="1" applyFont="1" applyFill="1" applyBorder="1" applyAlignment="1" applyProtection="1">
      <alignment horizontal="center" vertical="center"/>
      <protection locked="0"/>
    </xf>
    <xf numFmtId="176" fontId="21" fillId="0" borderId="9" xfId="2" applyNumberFormat="1" applyFont="1" applyFill="1" applyBorder="1" applyAlignment="1" applyProtection="1">
      <alignment horizontal="center" vertical="center"/>
      <protection locked="0"/>
    </xf>
    <xf numFmtId="176" fontId="21" fillId="0" borderId="11" xfId="2" applyNumberFormat="1" applyFont="1" applyFill="1" applyBorder="1" applyAlignment="1" applyProtection="1">
      <alignment horizontal="center" vertical="center"/>
      <protection locked="0"/>
    </xf>
    <xf numFmtId="0" fontId="5" fillId="0" borderId="8" xfId="2" applyFont="1" applyFill="1" applyBorder="1" applyAlignment="1" applyProtection="1">
      <alignment horizontal="center" vertical="center" shrinkToFit="1"/>
    </xf>
    <xf numFmtId="0" fontId="5" fillId="0" borderId="6" xfId="2" applyFont="1" applyFill="1" applyBorder="1" applyAlignment="1" applyProtection="1">
      <alignment horizontal="center" vertical="center" shrinkToFit="1"/>
    </xf>
    <xf numFmtId="0" fontId="3" fillId="0" borderId="2" xfId="2" applyFont="1" applyFill="1" applyBorder="1" applyAlignment="1" applyProtection="1">
      <alignment horizontal="left" vertical="center" shrinkToFit="1"/>
      <protection locked="0"/>
    </xf>
    <xf numFmtId="0" fontId="14" fillId="0" borderId="2" xfId="2" applyFont="1" applyFill="1" applyBorder="1" applyAlignment="1" applyProtection="1">
      <alignment horizontal="left" vertical="center" shrinkToFit="1"/>
      <protection locked="0"/>
    </xf>
    <xf numFmtId="0" fontId="8" fillId="0" borderId="16" xfId="2" applyFont="1" applyFill="1" applyBorder="1" applyAlignment="1">
      <alignment horizontal="left" wrapText="1" shrinkToFit="1"/>
    </xf>
    <xf numFmtId="0" fontId="8" fillId="0" borderId="0" xfId="2" applyFont="1" applyFill="1" applyBorder="1" applyAlignment="1">
      <alignment horizontal="left" wrapText="1" shrinkToFit="1"/>
    </xf>
    <xf numFmtId="0" fontId="14" fillId="0" borderId="0" xfId="2" applyFont="1" applyFill="1" applyBorder="1" applyAlignment="1">
      <alignment horizontal="left" wrapText="1" shrinkToFit="1"/>
    </xf>
    <xf numFmtId="0" fontId="14" fillId="0" borderId="7" xfId="2" applyFont="1" applyFill="1" applyBorder="1" applyAlignment="1">
      <alignment horizontal="left" wrapText="1" shrinkToFit="1"/>
    </xf>
    <xf numFmtId="0" fontId="8" fillId="0" borderId="16" xfId="2" applyFont="1" applyFill="1" applyBorder="1" applyAlignment="1">
      <alignment horizontal="left" vertical="center" wrapText="1" shrinkToFit="1"/>
    </xf>
    <xf numFmtId="0" fontId="8" fillId="0" borderId="0" xfId="2" applyFont="1" applyFill="1" applyBorder="1" applyAlignment="1">
      <alignment horizontal="left" vertical="center" wrapText="1" shrinkToFit="1"/>
    </xf>
    <xf numFmtId="0" fontId="14" fillId="0" borderId="0" xfId="2" applyFont="1" applyFill="1" applyBorder="1" applyAlignment="1">
      <alignment horizontal="left" vertical="center" wrapText="1" shrinkToFit="1"/>
    </xf>
    <xf numFmtId="0" fontId="14" fillId="0" borderId="7" xfId="2" applyFont="1" applyFill="1" applyBorder="1" applyAlignment="1">
      <alignment horizontal="left" vertical="center" wrapText="1" shrinkToFit="1"/>
    </xf>
    <xf numFmtId="0" fontId="8" fillId="0" borderId="17" xfId="2" applyFont="1" applyFill="1" applyBorder="1" applyAlignment="1" applyProtection="1">
      <alignment horizontal="center" vertical="center" wrapText="1"/>
      <protection locked="0"/>
    </xf>
    <xf numFmtId="0" fontId="8" fillId="0" borderId="6" xfId="2" applyFont="1" applyFill="1" applyBorder="1" applyAlignment="1" applyProtection="1">
      <alignment horizontal="center" vertical="center" wrapText="1"/>
      <protection locked="0"/>
    </xf>
    <xf numFmtId="0" fontId="8" fillId="0" borderId="11" xfId="2" applyFont="1" applyFill="1" applyBorder="1" applyAlignment="1" applyProtection="1">
      <alignment horizontal="center" vertical="center" wrapText="1"/>
      <protection locked="0"/>
    </xf>
    <xf numFmtId="0" fontId="8" fillId="0" borderId="0" xfId="2" applyFont="1" applyFill="1" applyBorder="1" applyAlignment="1">
      <alignment horizontal="left" shrinkToFit="1"/>
    </xf>
    <xf numFmtId="0" fontId="8" fillId="0" borderId="0" xfId="2" applyFont="1" applyAlignment="1">
      <alignment horizontal="left" vertical="top" shrinkToFit="1"/>
    </xf>
    <xf numFmtId="0" fontId="12" fillId="0" borderId="0" xfId="2" applyFont="1" applyAlignment="1">
      <alignment horizontal="left" shrinkToFit="1"/>
    </xf>
    <xf numFmtId="0" fontId="3" fillId="0" borderId="1" xfId="2" applyFont="1" applyFill="1" applyBorder="1" applyAlignment="1">
      <alignment horizontal="left" shrinkToFit="1"/>
    </xf>
    <xf numFmtId="0" fontId="3" fillId="0" borderId="2" xfId="2" applyFont="1" applyFill="1" applyBorder="1" applyAlignment="1">
      <alignment horizontal="left" shrinkToFit="1"/>
    </xf>
    <xf numFmtId="0" fontId="14" fillId="0" borderId="2" xfId="2" applyFont="1" applyFill="1" applyBorder="1" applyAlignment="1">
      <alignment horizontal="left" shrinkToFit="1"/>
    </xf>
    <xf numFmtId="0" fontId="14" fillId="0" borderId="3" xfId="2" applyFont="1" applyFill="1" applyBorder="1" applyAlignment="1">
      <alignment horizontal="left" shrinkToFit="1"/>
    </xf>
    <xf numFmtId="0" fontId="0" fillId="0" borderId="4" xfId="0" applyBorder="1" applyAlignment="1">
      <alignment vertical="top"/>
    </xf>
    <xf numFmtId="0" fontId="8" fillId="0" borderId="0" xfId="2" applyFont="1" applyFill="1" applyBorder="1" applyAlignment="1">
      <alignment horizontal="left" vertical="center" shrinkToFit="1"/>
    </xf>
    <xf numFmtId="0" fontId="5" fillId="0" borderId="34" xfId="2" applyFont="1" applyFill="1" applyBorder="1" applyAlignment="1">
      <alignment horizontal="distributed" vertical="center"/>
    </xf>
    <xf numFmtId="0" fontId="7" fillId="0" borderId="21" xfId="2" applyFont="1" applyBorder="1" applyAlignment="1">
      <alignment horizontal="center" vertical="center" shrinkToFit="1"/>
    </xf>
    <xf numFmtId="0" fontId="7" fillId="0" borderId="22" xfId="2" applyFont="1" applyBorder="1" applyAlignment="1">
      <alignment horizontal="center" vertical="center" shrinkToFit="1"/>
    </xf>
    <xf numFmtId="0" fontId="7" fillId="0" borderId="23" xfId="2" applyFont="1" applyBorder="1" applyAlignment="1">
      <alignment horizontal="center" vertical="center" shrinkToFit="1"/>
    </xf>
    <xf numFmtId="0" fontId="11" fillId="0" borderId="8" xfId="2" applyFont="1" applyFill="1" applyBorder="1" applyAlignment="1" applyProtection="1">
      <alignment horizontal="center" vertical="center"/>
      <protection locked="0"/>
    </xf>
    <xf numFmtId="0" fontId="11" fillId="0" borderId="6" xfId="2" applyFont="1" applyFill="1" applyBorder="1" applyAlignment="1" applyProtection="1">
      <alignment horizontal="center" vertical="center"/>
      <protection locked="0"/>
    </xf>
    <xf numFmtId="0" fontId="11" fillId="0" borderId="12" xfId="2" applyFont="1" applyFill="1" applyBorder="1" applyAlignment="1" applyProtection="1">
      <alignment horizontal="center" vertical="center"/>
      <protection locked="0"/>
    </xf>
    <xf numFmtId="0" fontId="5" fillId="0" borderId="30" xfId="2" applyFont="1" applyFill="1" applyBorder="1" applyAlignment="1">
      <alignment horizontal="distributed" vertical="center" wrapText="1"/>
    </xf>
    <xf numFmtId="0" fontId="5" fillId="0" borderId="31" xfId="2" applyFont="1" applyFill="1" applyBorder="1" applyAlignment="1">
      <alignment horizontal="distributed" vertical="center"/>
    </xf>
    <xf numFmtId="0" fontId="5" fillId="0" borderId="32" xfId="2" applyFont="1" applyFill="1" applyBorder="1" applyAlignment="1">
      <alignment horizontal="distributed" vertical="center"/>
    </xf>
    <xf numFmtId="49" fontId="25" fillId="0" borderId="6" xfId="2" applyNumberFormat="1" applyFont="1" applyFill="1" applyBorder="1" applyAlignment="1" applyProtection="1">
      <alignment horizontal="center" vertical="center" wrapText="1"/>
      <protection locked="0"/>
    </xf>
    <xf numFmtId="0" fontId="26" fillId="0" borderId="1" xfId="2" applyFont="1" applyFill="1" applyBorder="1" applyAlignment="1" applyProtection="1">
      <alignment horizontal="center" vertical="center" wrapText="1"/>
      <protection locked="0"/>
    </xf>
    <xf numFmtId="0" fontId="26" fillId="0" borderId="2" xfId="2" applyFont="1" applyFill="1" applyBorder="1" applyAlignment="1" applyProtection="1">
      <alignment horizontal="center" vertical="center" wrapText="1"/>
      <protection locked="0"/>
    </xf>
    <xf numFmtId="0" fontId="26" fillId="0" borderId="3" xfId="2" applyFont="1" applyFill="1" applyBorder="1" applyAlignment="1" applyProtection="1">
      <alignment horizontal="center" vertical="center" wrapText="1"/>
      <protection locked="0"/>
    </xf>
    <xf numFmtId="0" fontId="26" fillId="0" borderId="8" xfId="2" applyFont="1" applyFill="1" applyBorder="1" applyAlignment="1" applyProtection="1">
      <alignment horizontal="center" vertical="center" wrapText="1"/>
      <protection locked="0"/>
    </xf>
    <xf numFmtId="0" fontId="26" fillId="0" borderId="6" xfId="2" applyFont="1" applyFill="1" applyBorder="1" applyAlignment="1" applyProtection="1">
      <alignment horizontal="center" vertical="center" wrapText="1"/>
      <protection locked="0"/>
    </xf>
    <xf numFmtId="0" fontId="26" fillId="0" borderId="12" xfId="2" applyFont="1" applyFill="1" applyBorder="1" applyAlignment="1" applyProtection="1">
      <alignment horizontal="center" vertical="center" wrapText="1"/>
      <protection locked="0"/>
    </xf>
    <xf numFmtId="0" fontId="27" fillId="0" borderId="6" xfId="1" applyFont="1" applyFill="1" applyBorder="1" applyAlignment="1" applyProtection="1">
      <alignment horizontal="center" vertical="center" wrapText="1"/>
      <protection locked="0"/>
    </xf>
    <xf numFmtId="0" fontId="28" fillId="0" borderId="6" xfId="2" applyFont="1" applyFill="1" applyBorder="1" applyAlignment="1" applyProtection="1">
      <alignment horizontal="center" vertical="center"/>
      <protection locked="0"/>
    </xf>
    <xf numFmtId="0" fontId="28" fillId="0" borderId="12" xfId="2" applyFont="1" applyFill="1" applyBorder="1" applyAlignment="1" applyProtection="1">
      <alignment horizontal="center" vertical="center"/>
      <protection locked="0"/>
    </xf>
    <xf numFmtId="0" fontId="25" fillId="0" borderId="1" xfId="2" applyFont="1" applyBorder="1" applyAlignment="1">
      <alignment horizontal="center" vertical="center" shrinkToFit="1"/>
    </xf>
    <xf numFmtId="0" fontId="25" fillId="0" borderId="2" xfId="2" applyFont="1" applyBorder="1" applyAlignment="1">
      <alignment horizontal="center" vertical="center" shrinkToFit="1"/>
    </xf>
    <xf numFmtId="0" fontId="25" fillId="0" borderId="3" xfId="2" applyFont="1" applyBorder="1" applyAlignment="1">
      <alignment horizontal="center" vertical="center" shrinkToFit="1"/>
    </xf>
    <xf numFmtId="0" fontId="25" fillId="0" borderId="16" xfId="2" applyFont="1" applyBorder="1" applyAlignment="1">
      <alignment horizontal="center" vertical="center" shrinkToFit="1"/>
    </xf>
    <xf numFmtId="0" fontId="25" fillId="0" borderId="0" xfId="2" applyFont="1" applyBorder="1" applyAlignment="1">
      <alignment horizontal="center" vertical="center" shrinkToFit="1"/>
    </xf>
    <xf numFmtId="0" fontId="25" fillId="0" borderId="7" xfId="2" applyFont="1" applyBorder="1" applyAlignment="1">
      <alignment horizontal="center" vertical="center" shrinkToFit="1"/>
    </xf>
    <xf numFmtId="0" fontId="25" fillId="0" borderId="27" xfId="2" applyFont="1" applyBorder="1" applyAlignment="1">
      <alignment horizontal="center" vertical="center" shrinkToFit="1"/>
    </xf>
    <xf numFmtId="0" fontId="25" fillId="0" borderId="28" xfId="2" applyFont="1" applyBorder="1" applyAlignment="1">
      <alignment horizontal="center" vertical="center" shrinkToFit="1"/>
    </xf>
    <xf numFmtId="0" fontId="25" fillId="0" borderId="29" xfId="2" applyFont="1" applyBorder="1" applyAlignment="1">
      <alignment horizontal="center" vertical="center" shrinkToFit="1"/>
    </xf>
    <xf numFmtId="0" fontId="0" fillId="0" borderId="27" xfId="2" applyFont="1" applyFill="1" applyBorder="1" applyAlignment="1" applyProtection="1">
      <alignment horizontal="center" vertical="center"/>
      <protection locked="0"/>
    </xf>
    <xf numFmtId="0" fontId="5" fillId="0" borderId="28" xfId="2" applyFill="1" applyBorder="1" applyAlignment="1" applyProtection="1">
      <alignment horizontal="center" vertical="center"/>
      <protection locked="0"/>
    </xf>
    <xf numFmtId="0" fontId="5" fillId="0" borderId="43" xfId="2" applyFill="1" applyBorder="1" applyAlignment="1" applyProtection="1">
      <alignment horizontal="center" vertical="center"/>
      <protection locked="0"/>
    </xf>
    <xf numFmtId="0" fontId="13" fillId="0" borderId="33" xfId="2" applyFont="1" applyBorder="1" applyAlignment="1">
      <alignment vertical="center"/>
    </xf>
    <xf numFmtId="0" fontId="13" fillId="0" borderId="0" xfId="2" applyFont="1" applyBorder="1" applyAlignment="1">
      <alignment vertical="center"/>
    </xf>
    <xf numFmtId="0" fontId="13" fillId="0" borderId="7" xfId="2" applyFont="1" applyBorder="1" applyAlignment="1">
      <alignment vertical="center"/>
    </xf>
    <xf numFmtId="0" fontId="25" fillId="0" borderId="8" xfId="2" applyFont="1" applyFill="1" applyBorder="1" applyAlignment="1" applyProtection="1">
      <alignment horizontal="center" vertical="center"/>
      <protection locked="0"/>
    </xf>
    <xf numFmtId="0" fontId="25" fillId="0" borderId="6" xfId="2" applyFont="1" applyFill="1" applyBorder="1" applyAlignment="1" applyProtection="1">
      <alignment horizontal="center" vertical="center"/>
      <protection locked="0"/>
    </xf>
    <xf numFmtId="0" fontId="25" fillId="0" borderId="17" xfId="2" applyFont="1" applyFill="1" applyBorder="1" applyAlignment="1" applyProtection="1">
      <alignment horizontal="center" vertical="center"/>
      <protection locked="0"/>
    </xf>
    <xf numFmtId="0" fontId="25" fillId="0" borderId="12" xfId="2" applyFont="1" applyFill="1" applyBorder="1" applyAlignment="1" applyProtection="1">
      <alignment horizontal="center" vertical="center"/>
      <protection locked="0"/>
    </xf>
    <xf numFmtId="0" fontId="13" fillId="0" borderId="49" xfId="2" applyFont="1" applyBorder="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25" fillId="0" borderId="16" xfId="2" applyFont="1" applyFill="1" applyBorder="1" applyAlignment="1" applyProtection="1">
      <alignment horizontal="center" vertical="center"/>
      <protection locked="0"/>
    </xf>
    <xf numFmtId="0" fontId="25" fillId="0" borderId="0" xfId="2" applyFont="1" applyFill="1" applyBorder="1" applyAlignment="1" applyProtection="1">
      <alignment horizontal="center" vertical="center"/>
      <protection locked="0"/>
    </xf>
    <xf numFmtId="0" fontId="25" fillId="0" borderId="7" xfId="2" applyFont="1" applyFill="1" applyBorder="1" applyAlignment="1" applyProtection="1">
      <alignment horizontal="center" vertical="center"/>
      <protection locked="0"/>
    </xf>
    <xf numFmtId="0" fontId="5" fillId="0" borderId="18"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20" xfId="2" applyFont="1" applyFill="1" applyBorder="1" applyAlignment="1">
      <alignment horizontal="center" vertical="center"/>
    </xf>
    <xf numFmtId="0" fontId="0" fillId="0" borderId="18" xfId="2" applyFont="1" applyFill="1" applyBorder="1" applyAlignment="1">
      <alignment horizontal="center" vertical="center"/>
    </xf>
    <xf numFmtId="0" fontId="0" fillId="0" borderId="37" xfId="2" applyFont="1" applyFill="1" applyBorder="1" applyAlignment="1" applyProtection="1">
      <alignment horizontal="center" vertical="center"/>
      <protection locked="0"/>
    </xf>
    <xf numFmtId="0" fontId="5" fillId="0" borderId="38" xfId="2" applyFill="1" applyBorder="1" applyAlignment="1" applyProtection="1">
      <alignment horizontal="center" vertical="center"/>
      <protection locked="0"/>
    </xf>
    <xf numFmtId="0" fontId="5" fillId="0" borderId="40" xfId="2" applyFill="1" applyBorder="1" applyAlignment="1" applyProtection="1">
      <alignment horizontal="center" vertical="center"/>
      <protection locked="0"/>
    </xf>
    <xf numFmtId="0" fontId="8" fillId="0" borderId="50" xfId="2" applyFont="1" applyFill="1" applyBorder="1" applyAlignment="1">
      <alignment horizontal="center" vertical="center"/>
    </xf>
    <xf numFmtId="0" fontId="29" fillId="3" borderId="50"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22">
    <dxf>
      <border>
        <left/>
        <right/>
        <bottom/>
        <vertical/>
        <horizontal/>
      </border>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E79D5-97E7-4073-ACC9-227D41227499}">
  <sheetPr>
    <tabColor theme="4"/>
    <pageSetUpPr fitToPage="1"/>
  </sheetPr>
  <dimension ref="A1:S59"/>
  <sheetViews>
    <sheetView tabSelected="1" view="pageBreakPreview" zoomScale="130" zoomScaleNormal="130" zoomScaleSheetLayoutView="130" workbookViewId="0">
      <selection activeCell="I2" sqref="I2"/>
    </sheetView>
  </sheetViews>
  <sheetFormatPr defaultRowHeight="13"/>
  <cols>
    <col min="1" max="1" width="12.453125" customWidth="1"/>
    <col min="2" max="7" width="7.90625" customWidth="1"/>
    <col min="8" max="8" width="7.6328125" customWidth="1"/>
    <col min="9" max="9" width="7" customWidth="1"/>
    <col min="10" max="10" width="7.6328125" customWidth="1"/>
    <col min="11" max="11" width="7" customWidth="1"/>
    <col min="12" max="12" width="7.6328125" customWidth="1"/>
    <col min="13" max="13" width="0.7265625" customWidth="1"/>
    <col min="14" max="14" width="9.7265625" bestFit="1" customWidth="1"/>
    <col min="15" max="15" width="20.08984375" bestFit="1" customWidth="1"/>
    <col min="16" max="16" width="3.26953125" bestFit="1" customWidth="1"/>
    <col min="17" max="17" width="20.08984375" bestFit="1" customWidth="1"/>
  </cols>
  <sheetData>
    <row r="1" spans="1:14" ht="43.5" customHeight="1">
      <c r="A1" s="66" t="str">
        <f>VLOOKUP(Sheet2!$A$1,Sheet2!$A$36:$B$60,2)&amp;"("&amp;Sheet2!$A$1&amp;")年度 "&amp;IF(Sheet2!$B$1=4,"前期","後期")&amp;"用 教科書配付申込書"</f>
        <v>令和8年(2026)年度 後期用 教科書配付申込書</v>
      </c>
      <c r="B1" s="66"/>
      <c r="C1" s="66"/>
      <c r="D1" s="66"/>
      <c r="E1" s="66"/>
      <c r="F1" s="66"/>
      <c r="G1" s="66"/>
      <c r="H1" s="66"/>
      <c r="I1" s="66"/>
      <c r="J1" s="66"/>
      <c r="K1" s="66"/>
      <c r="L1" s="66"/>
    </row>
    <row r="2" spans="1:14" ht="27" customHeight="1" thickBot="1">
      <c r="A2" s="11"/>
      <c r="B2" s="10" t="s">
        <v>15</v>
      </c>
      <c r="C2" s="6"/>
      <c r="D2" s="6"/>
      <c r="E2" s="6"/>
      <c r="F2" s="5"/>
      <c r="G2" s="43">
        <f>IF(Sheet2!$B$1=4,Sheet2!$A$1-1,Sheet2!$A$1)</f>
        <v>2026</v>
      </c>
      <c r="H2" s="24" t="s">
        <v>9</v>
      </c>
      <c r="I2" s="44"/>
      <c r="J2" s="25" t="s">
        <v>10</v>
      </c>
      <c r="K2" s="45"/>
      <c r="L2" s="24" t="s">
        <v>11</v>
      </c>
    </row>
    <row r="3" spans="1:14" ht="40.5" customHeight="1" thickBot="1">
      <c r="A3" s="15" t="s">
        <v>5</v>
      </c>
      <c r="B3" s="67"/>
      <c r="C3" s="68"/>
      <c r="D3" s="69"/>
      <c r="E3" s="70" t="s">
        <v>82</v>
      </c>
      <c r="F3" s="71"/>
      <c r="G3" s="71"/>
      <c r="H3" s="71"/>
      <c r="I3" s="71"/>
      <c r="J3" s="71"/>
      <c r="K3" s="71"/>
      <c r="L3" s="72"/>
      <c r="M3" s="4"/>
    </row>
    <row r="4" spans="1:14" ht="8" customHeight="1" thickBot="1">
      <c r="A4" s="1"/>
      <c r="B4" s="1"/>
      <c r="C4" s="1"/>
      <c r="D4" s="1"/>
      <c r="E4" s="1"/>
      <c r="F4" s="1"/>
      <c r="G4" s="1"/>
      <c r="H4" s="1"/>
      <c r="I4" s="1"/>
      <c r="J4" s="1"/>
      <c r="K4" s="1"/>
      <c r="L4" s="1"/>
    </row>
    <row r="5" spans="1:14" ht="13.5" customHeight="1">
      <c r="A5" s="20"/>
      <c r="B5" s="79" t="s">
        <v>36</v>
      </c>
      <c r="C5" s="80"/>
      <c r="D5" s="80"/>
      <c r="E5" s="80"/>
      <c r="F5" s="80"/>
      <c r="G5" s="80"/>
      <c r="H5" s="80"/>
      <c r="I5" s="80"/>
      <c r="J5" s="80"/>
      <c r="K5" s="80"/>
      <c r="L5" s="81"/>
    </row>
    <row r="6" spans="1:14" ht="13.5" customHeight="1">
      <c r="A6" s="19"/>
      <c r="B6" s="73" t="s">
        <v>8</v>
      </c>
      <c r="C6" s="74"/>
      <c r="D6" s="74"/>
      <c r="E6" s="74"/>
      <c r="F6" s="75"/>
      <c r="G6" s="76" t="s">
        <v>0</v>
      </c>
      <c r="H6" s="77"/>
      <c r="I6" s="77"/>
      <c r="J6" s="77"/>
      <c r="K6" s="77"/>
      <c r="L6" s="78"/>
    </row>
    <row r="7" spans="1:14" ht="13.5" customHeight="1">
      <c r="A7" s="21" t="s">
        <v>33</v>
      </c>
      <c r="B7" s="149"/>
      <c r="C7" s="150"/>
      <c r="D7" s="150"/>
      <c r="E7" s="150"/>
      <c r="F7" s="151"/>
      <c r="G7" s="152"/>
      <c r="H7" s="153"/>
      <c r="I7" s="153"/>
      <c r="J7" s="153"/>
      <c r="K7" s="153"/>
      <c r="L7" s="154"/>
    </row>
    <row r="8" spans="1:14" ht="54" customHeight="1" thickBot="1">
      <c r="A8" s="22" t="s">
        <v>32</v>
      </c>
      <c r="B8" s="155"/>
      <c r="C8" s="156"/>
      <c r="D8" s="156"/>
      <c r="E8" s="156"/>
      <c r="F8" s="156"/>
      <c r="G8" s="157"/>
      <c r="H8" s="156"/>
      <c r="I8" s="156"/>
      <c r="J8" s="156"/>
      <c r="K8" s="156"/>
      <c r="L8" s="158"/>
    </row>
    <row r="9" spans="1:14" ht="13.5" customHeight="1">
      <c r="A9" s="36"/>
      <c r="B9" s="162" t="s">
        <v>8</v>
      </c>
      <c r="C9" s="163"/>
      <c r="D9" s="163"/>
      <c r="E9" s="163"/>
      <c r="F9" s="163"/>
      <c r="G9" s="159" t="s">
        <v>0</v>
      </c>
      <c r="H9" s="160"/>
      <c r="I9" s="160"/>
      <c r="J9" s="160"/>
      <c r="K9" s="160"/>
      <c r="L9" s="161"/>
    </row>
    <row r="10" spans="1:14" ht="13.5" customHeight="1">
      <c r="A10" s="38" t="s">
        <v>1</v>
      </c>
      <c r="B10" s="171"/>
      <c r="C10" s="172"/>
      <c r="D10" s="172"/>
      <c r="E10" s="172"/>
      <c r="F10" s="173"/>
      <c r="G10" s="152"/>
      <c r="H10" s="153"/>
      <c r="I10" s="153"/>
      <c r="J10" s="153"/>
      <c r="K10" s="153"/>
      <c r="L10" s="154"/>
    </row>
    <row r="11" spans="1:14" ht="40" customHeight="1" thickBot="1">
      <c r="A11" s="37" t="s">
        <v>37</v>
      </c>
      <c r="B11" s="164"/>
      <c r="C11" s="165"/>
      <c r="D11" s="165"/>
      <c r="E11" s="156"/>
      <c r="F11" s="156"/>
      <c r="G11" s="157"/>
      <c r="H11" s="156"/>
      <c r="I11" s="156"/>
      <c r="J11" s="156"/>
      <c r="K11" s="156"/>
      <c r="L11" s="158"/>
    </row>
    <row r="12" spans="1:14" ht="13.5" customHeight="1">
      <c r="A12" s="120" t="s">
        <v>4</v>
      </c>
      <c r="B12" s="121" t="s">
        <v>28</v>
      </c>
      <c r="C12" s="122"/>
      <c r="D12" s="123"/>
      <c r="E12" s="7"/>
      <c r="F12" s="7"/>
      <c r="G12" s="9"/>
      <c r="H12" s="9"/>
      <c r="I12" s="9"/>
      <c r="J12" s="9"/>
      <c r="K12" s="9"/>
      <c r="L12" s="9"/>
    </row>
    <row r="13" spans="1:14" ht="40.5" customHeight="1" thickBot="1">
      <c r="A13" s="120"/>
      <c r="B13" s="124"/>
      <c r="C13" s="125"/>
      <c r="D13" s="126"/>
      <c r="E13" s="8"/>
      <c r="F13" s="8"/>
      <c r="G13" s="9"/>
      <c r="H13" s="9"/>
      <c r="I13" s="9"/>
      <c r="J13" s="9"/>
      <c r="K13" s="9"/>
      <c r="L13" s="9"/>
    </row>
    <row r="14" spans="1:14" ht="8" customHeight="1" thickBot="1"/>
    <row r="15" spans="1:14" ht="27" customHeight="1">
      <c r="A15" s="127" t="s">
        <v>13</v>
      </c>
      <c r="B15" s="131"/>
      <c r="C15" s="132"/>
      <c r="D15" s="132"/>
      <c r="E15" s="132"/>
      <c r="F15" s="132"/>
      <c r="G15" s="132"/>
      <c r="H15" s="132"/>
      <c r="I15" s="132"/>
      <c r="J15" s="132"/>
      <c r="K15" s="132"/>
      <c r="L15" s="133"/>
    </row>
    <row r="16" spans="1:14" ht="27" customHeight="1" thickBot="1">
      <c r="A16" s="128"/>
      <c r="B16" s="134"/>
      <c r="C16" s="135"/>
      <c r="D16" s="135"/>
      <c r="E16" s="135"/>
      <c r="F16" s="135"/>
      <c r="G16" s="135"/>
      <c r="H16" s="135"/>
      <c r="I16" s="135"/>
      <c r="J16" s="135"/>
      <c r="K16" s="135"/>
      <c r="L16" s="136"/>
      <c r="N16" s="23"/>
    </row>
    <row r="17" spans="1:19" ht="27" customHeight="1" thickBot="1">
      <c r="A17" s="129"/>
      <c r="B17" s="47" t="s">
        <v>12</v>
      </c>
      <c r="C17" s="130"/>
      <c r="D17" s="130"/>
      <c r="E17" s="130"/>
      <c r="F17" s="130"/>
      <c r="G17" s="48" t="s">
        <v>7</v>
      </c>
      <c r="H17" s="137"/>
      <c r="I17" s="138"/>
      <c r="J17" s="138"/>
      <c r="K17" s="138"/>
      <c r="L17" s="139"/>
    </row>
    <row r="18" spans="1:19" ht="8" customHeight="1">
      <c r="A18" s="16"/>
    </row>
    <row r="19" spans="1:19" ht="27" customHeight="1" thickBot="1">
      <c r="A19" s="15" t="s">
        <v>3</v>
      </c>
      <c r="B19" s="167" t="s">
        <v>6</v>
      </c>
      <c r="C19" s="168"/>
      <c r="D19" s="168"/>
      <c r="E19" s="168"/>
      <c r="F19" s="168"/>
      <c r="G19" s="168"/>
      <c r="H19" s="169"/>
      <c r="I19" s="170" t="str">
        <f>VLOOKUP(Sheet2!$A$1,Sheet2!$A$36:$B$60,2)&amp;"("&amp;Sheet2!$A$1&amp;")年度の学年"</f>
        <v>令和8年(2026)年度の学年</v>
      </c>
      <c r="J19" s="168" t="e">
        <f>TEXT(DATE(#REF!,10,1),"ggge年")&amp;"("&amp;#REF!&amp;")年度 後期用 教科書受領票"</f>
        <v>#REF!</v>
      </c>
      <c r="K19" s="168" t="e">
        <f>TEXT(DATE(#REF!,10,1),"ggge年")&amp;"("&amp;#REF!&amp;")年度 後期用 教科書受領票"</f>
        <v>#REF!</v>
      </c>
      <c r="L19" s="169" t="e">
        <f>TEXT(DATE(#REF!,10,1),"ggge年")&amp;"("&amp;#REF!&amp;")年度 後期用 教科書受領票"</f>
        <v>#REF!</v>
      </c>
      <c r="N19" s="174" t="str">
        <f>VLOOKUP(Sheet2!$A$1,Sheet2!$A$36:$B$60,2)&amp;"("&amp;Sheet2!$A$1&amp;"年4月～"&amp;Sheet2!A1+1&amp;"年3月)義務教育学齢早見表"</f>
        <v>令和8年(2026年4月～2027年3月)義務教育学齢早見表</v>
      </c>
      <c r="O19" s="174" t="e">
        <f>TEXT(DATE(#REF!,10,1),"ggge年")&amp;"("&amp;#REF!&amp;")年度 後期用 教科書受領票"</f>
        <v>#REF!</v>
      </c>
      <c r="P19" s="174" t="e">
        <f>TEXT(DATE(#REF!,10,1),"ggge年")&amp;"("&amp;#REF!&amp;")年度 後期用 教科書受領票"</f>
        <v>#REF!</v>
      </c>
      <c r="Q19" s="174" t="e">
        <f>TEXT(DATE(#REF!,10,1),"ggge年")&amp;"("&amp;#REF!&amp;")年度 後期用 教科書受領票"</f>
        <v>#REF!</v>
      </c>
      <c r="R19" s="23"/>
      <c r="S19" s="23"/>
    </row>
    <row r="20" spans="1:19" ht="13.5" customHeight="1">
      <c r="A20" s="41" t="s">
        <v>1</v>
      </c>
      <c r="B20" s="84"/>
      <c r="C20" s="84"/>
      <c r="D20" s="84"/>
      <c r="E20" s="84"/>
      <c r="F20" s="84"/>
      <c r="G20" s="84"/>
      <c r="H20" s="85"/>
      <c r="I20" s="140" t="str">
        <f>IF($B23="","",IF(Sheet2!$B$1=4,VLOOKUP($B23,Sheet2!$A$11:$B$21,2,TRUE),VLOOKUP($B23,Sheet2!$A$24:$B$30,2,TRUE)))</f>
        <v/>
      </c>
      <c r="J20" s="141"/>
      <c r="K20" s="141"/>
      <c r="L20" s="142"/>
      <c r="N20" s="49" t="s">
        <v>16</v>
      </c>
      <c r="O20" s="175" t="s">
        <v>17</v>
      </c>
      <c r="P20" s="175"/>
      <c r="Q20" s="175"/>
    </row>
    <row r="21" spans="1:19" ht="13.5" customHeight="1">
      <c r="A21" s="82" t="s">
        <v>31</v>
      </c>
      <c r="B21" s="86"/>
      <c r="C21" s="87"/>
      <c r="D21" s="87"/>
      <c r="E21" s="87"/>
      <c r="F21" s="87"/>
      <c r="G21" s="87"/>
      <c r="H21" s="88"/>
      <c r="I21" s="143"/>
      <c r="J21" s="144"/>
      <c r="K21" s="144"/>
      <c r="L21" s="145"/>
      <c r="N21" s="49" t="s">
        <v>41</v>
      </c>
      <c r="O21" s="50" t="str">
        <f>Sheet2!$A$1-7&amp;"("&amp;VLOOKUP(Sheet2!$A$1-7,Sheet2!$A$36:$B$60,2)&amp;")年4月2日"</f>
        <v>2019(平成31年)年4月2日</v>
      </c>
      <c r="P21" s="51" t="s">
        <v>34</v>
      </c>
      <c r="Q21" s="59" t="str">
        <f>Sheet2!$A$1-6&amp;"("&amp;VLOOKUP(Sheet2!$A$1-6,Sheet2!$A$36:$B$60,2)&amp;")年4月1日"</f>
        <v>2020(令和2年)年4月1日</v>
      </c>
    </row>
    <row r="22" spans="1:19" ht="17" customHeight="1">
      <c r="A22" s="92"/>
      <c r="B22" s="89"/>
      <c r="C22" s="90"/>
      <c r="D22" s="90"/>
      <c r="E22" s="90"/>
      <c r="F22" s="90"/>
      <c r="G22" s="90"/>
      <c r="H22" s="91"/>
      <c r="I22" s="146"/>
      <c r="J22" s="147"/>
      <c r="K22" s="147"/>
      <c r="L22" s="148"/>
      <c r="N22" s="49" t="s">
        <v>42</v>
      </c>
      <c r="O22" s="50" t="str">
        <f>Sheet2!$A$1-8&amp;"("&amp;VLOOKUP(Sheet2!$A$1-8,Sheet2!$A$36:$B$60,2)&amp;")年4月2日"</f>
        <v>2018(平成30年)年4月2日</v>
      </c>
      <c r="P22" s="51" t="s">
        <v>34</v>
      </c>
      <c r="Q22" s="52" t="str">
        <f>Sheet2!$A$1-7&amp;"("&amp;VLOOKUP(Sheet2!$A$1-7,Sheet2!$A$36:$B$60,2)&amp;")年4月1日"</f>
        <v>2019(平成31年)年4月1日</v>
      </c>
    </row>
    <row r="23" spans="1:19" ht="27" customHeight="1" thickBot="1">
      <c r="A23" s="17" t="s">
        <v>2</v>
      </c>
      <c r="B23" s="93"/>
      <c r="C23" s="94"/>
      <c r="D23" s="94"/>
      <c r="E23" s="94"/>
      <c r="F23" s="94"/>
      <c r="G23" s="94"/>
      <c r="H23" s="95"/>
      <c r="I23" s="14" t="s">
        <v>30</v>
      </c>
      <c r="J23" s="108"/>
      <c r="K23" s="109"/>
      <c r="L23" s="110"/>
      <c r="N23" s="49" t="s">
        <v>45</v>
      </c>
      <c r="O23" s="50" t="str">
        <f>Sheet2!$A$1-9&amp;"("&amp;VLOOKUP(Sheet2!$A$1-9,Sheet2!$A$36:$B$60,2)&amp;")年4月2日"</f>
        <v>2017(平成29年)年4月2日</v>
      </c>
      <c r="P23" s="51" t="s">
        <v>34</v>
      </c>
      <c r="Q23" s="52" t="str">
        <f>Sheet2!$A$1-8&amp;"("&amp;VLOOKUP(Sheet2!$A$1-8,Sheet2!$A$36:$B$60,2)&amp;")年4月1日"</f>
        <v>2018(平成30年)年4月1日</v>
      </c>
    </row>
    <row r="24" spans="1:19" ht="13.5" customHeight="1">
      <c r="A24" s="41" t="s">
        <v>1</v>
      </c>
      <c r="B24" s="84"/>
      <c r="C24" s="84"/>
      <c r="D24" s="84"/>
      <c r="E24" s="84"/>
      <c r="F24" s="84"/>
      <c r="G24" s="84"/>
      <c r="H24" s="85"/>
      <c r="I24" s="140" t="str">
        <f>IF($B27="","",IF(Sheet2!$B$1=4,VLOOKUP($B27,Sheet2!$A$11:$B$21,2,TRUE),VLOOKUP($B27,Sheet2!$A$24:$B$30,2,TRUE)))</f>
        <v/>
      </c>
      <c r="J24" s="141"/>
      <c r="K24" s="141"/>
      <c r="L24" s="142"/>
      <c r="N24" s="49" t="s">
        <v>43</v>
      </c>
      <c r="O24" s="50" t="str">
        <f>Sheet2!$A$1-10&amp;"("&amp;VLOOKUP(Sheet2!$A$1-10,Sheet2!$A$36:$B$60,2)&amp;")年4月2日"</f>
        <v>2016(平成28年)年4月2日</v>
      </c>
      <c r="P24" s="51" t="s">
        <v>34</v>
      </c>
      <c r="Q24" s="52" t="str">
        <f>Sheet2!$A$1-9&amp;"("&amp;VLOOKUP(Sheet2!$A$1-9,Sheet2!$A$36:$B$60,2)&amp;")年4月1日"</f>
        <v>2017(平成29年)年4月1日</v>
      </c>
    </row>
    <row r="25" spans="1:19" ht="13.5" customHeight="1">
      <c r="A25" s="82" t="s">
        <v>31</v>
      </c>
      <c r="B25" s="86"/>
      <c r="C25" s="87"/>
      <c r="D25" s="87"/>
      <c r="E25" s="87"/>
      <c r="F25" s="87"/>
      <c r="G25" s="87"/>
      <c r="H25" s="88"/>
      <c r="I25" s="143"/>
      <c r="J25" s="144"/>
      <c r="K25" s="144"/>
      <c r="L25" s="145"/>
      <c r="N25" s="49" t="s">
        <v>44</v>
      </c>
      <c r="O25" s="50" t="str">
        <f>Sheet2!$A$1-11&amp;"("&amp;VLOOKUP(Sheet2!$A$1-11,Sheet2!$A$36:$B$60,2)&amp;")年4月2日"</f>
        <v>2015(平成27年)年4月2日</v>
      </c>
      <c r="P25" s="51" t="s">
        <v>34</v>
      </c>
      <c r="Q25" s="52" t="str">
        <f>Sheet2!$A$1-10&amp;"("&amp;VLOOKUP(Sheet2!$A$1-10,Sheet2!$A$36:$B$60,2)&amp;")年4月1日"</f>
        <v>2016(平成28年)年4月1日</v>
      </c>
    </row>
    <row r="26" spans="1:19" ht="17" customHeight="1">
      <c r="A26" s="92"/>
      <c r="B26" s="164"/>
      <c r="C26" s="165"/>
      <c r="D26" s="165"/>
      <c r="E26" s="165"/>
      <c r="F26" s="165"/>
      <c r="G26" s="165"/>
      <c r="H26" s="166"/>
      <c r="I26" s="146"/>
      <c r="J26" s="147"/>
      <c r="K26" s="147"/>
      <c r="L26" s="148"/>
      <c r="N26" s="49" t="str">
        <f>IF(Sheet2!B1=4,"小学6年生","")</f>
        <v/>
      </c>
      <c r="O26" s="50" t="str">
        <f>IF(Sheet2!B1=4,Sheet2!$A$1-12&amp;"("&amp;VLOOKUP(Sheet2!$A$1-12,Sheet2!$A$36:$B$60,2)&amp;")年4月2日","")</f>
        <v/>
      </c>
      <c r="P26" s="51" t="str">
        <f>IF(Sheet2!$B$1=4,"～","")</f>
        <v/>
      </c>
      <c r="Q26" s="52" t="str">
        <f>IF(Sheet2!B1=4,Sheet2!$A$1-11&amp;"("&amp;VLOOKUP(Sheet2!$A$1-11,Sheet2!$A$36:$B$60,2)&amp;")年4月1日","")</f>
        <v/>
      </c>
    </row>
    <row r="27" spans="1:19" ht="27" customHeight="1" thickBot="1">
      <c r="A27" s="17" t="s">
        <v>2</v>
      </c>
      <c r="B27" s="93"/>
      <c r="C27" s="94"/>
      <c r="D27" s="94"/>
      <c r="E27" s="94"/>
      <c r="F27" s="94"/>
      <c r="G27" s="94"/>
      <c r="H27" s="95"/>
      <c r="I27" s="18" t="s">
        <v>30</v>
      </c>
      <c r="J27" s="108"/>
      <c r="K27" s="109"/>
      <c r="L27" s="110"/>
      <c r="N27" s="49" t="str">
        <f>IF(Sheet2!B1=4,"中学1年生","")</f>
        <v/>
      </c>
      <c r="O27" s="50" t="str">
        <f>IF(Sheet2!B1=4,Sheet2!$A$1-13&amp;"("&amp;VLOOKUP(Sheet2!$A$1-13,Sheet2!$A$36:$B$60,2)&amp;")年4月2日","")</f>
        <v/>
      </c>
      <c r="P27" s="51" t="str">
        <f>IF(Sheet2!$B$1=4,"～","")</f>
        <v/>
      </c>
      <c r="Q27" s="52" t="str">
        <f>IF(Sheet2!B1=4,Sheet2!$A$1-12&amp;"("&amp;VLOOKUP(Sheet2!$A$1-12,Sheet2!$A$36:$B$60,2)&amp;")年4月1日","")</f>
        <v/>
      </c>
    </row>
    <row r="28" spans="1:19" ht="13.5" customHeight="1">
      <c r="A28" s="41" t="s">
        <v>1</v>
      </c>
      <c r="B28" s="84"/>
      <c r="C28" s="84"/>
      <c r="D28" s="84"/>
      <c r="E28" s="84"/>
      <c r="F28" s="84"/>
      <c r="G28" s="84"/>
      <c r="H28" s="85"/>
      <c r="I28" s="140" t="str">
        <f>IF($B31="","",IF(Sheet2!$B$1=4,VLOOKUP($B31,Sheet2!$A$11:$B$21,2,TRUE),VLOOKUP($B31,Sheet2!$A$24:$B$30,2,TRUE)))</f>
        <v/>
      </c>
      <c r="J28" s="141"/>
      <c r="K28" s="141"/>
      <c r="L28" s="142"/>
      <c r="N28" s="49" t="str">
        <f>IF(Sheet2!B1=4,"中学2年生","")</f>
        <v/>
      </c>
      <c r="O28" s="50" t="str">
        <f>IF(Sheet2!B1=4,Sheet2!$A$1-14&amp;"("&amp;VLOOKUP(Sheet2!$A$1-14,Sheet2!$A$36:$B$60,2)&amp;")年4月2日","")</f>
        <v/>
      </c>
      <c r="P28" s="51" t="str">
        <f>IF(Sheet2!$B$1=4,"～","")</f>
        <v/>
      </c>
      <c r="Q28" s="52" t="str">
        <f>IF(Sheet2!B1=4,Sheet2!$A$1-13&amp;"("&amp;VLOOKUP(Sheet2!$A$1-13,Sheet2!$A$36:$B$60,2)&amp;")年4月1日","")</f>
        <v/>
      </c>
    </row>
    <row r="29" spans="1:19" ht="13.5" customHeight="1">
      <c r="A29" s="82" t="s">
        <v>31</v>
      </c>
      <c r="B29" s="86"/>
      <c r="C29" s="87"/>
      <c r="D29" s="87"/>
      <c r="E29" s="87"/>
      <c r="F29" s="87"/>
      <c r="G29" s="87"/>
      <c r="H29" s="88"/>
      <c r="I29" s="143"/>
      <c r="J29" s="144"/>
      <c r="K29" s="144"/>
      <c r="L29" s="145"/>
      <c r="N29" s="49" t="str">
        <f>IF(Sheet2!B1=4,"中学3年生","")</f>
        <v/>
      </c>
      <c r="O29" s="50" t="str">
        <f>IF(Sheet2!B1=4,Sheet2!$A$1-15&amp;"("&amp;VLOOKUP(Sheet2!$A$1-15,Sheet2!$A$36:$B$60,2)&amp;")年4月2日","")</f>
        <v/>
      </c>
      <c r="P29" s="51" t="str">
        <f>IF(Sheet2!$B$1=4,"～","")</f>
        <v/>
      </c>
      <c r="Q29" s="52" t="str">
        <f>IF(Sheet2!B1=4,Sheet2!$A$1-14&amp;"("&amp;VLOOKUP(Sheet2!$A$1-14,Sheet2!$A$36:$B$60,2)&amp;")年4月1日","")</f>
        <v/>
      </c>
    </row>
    <row r="30" spans="1:19" ht="17" customHeight="1">
      <c r="A30" s="83"/>
      <c r="B30" s="89"/>
      <c r="C30" s="90"/>
      <c r="D30" s="90"/>
      <c r="E30" s="90"/>
      <c r="F30" s="90"/>
      <c r="G30" s="90"/>
      <c r="H30" s="91"/>
      <c r="I30" s="146"/>
      <c r="J30" s="147"/>
      <c r="K30" s="147"/>
      <c r="L30" s="148"/>
    </row>
    <row r="31" spans="1:19" ht="27" customHeight="1" thickBot="1">
      <c r="A31" s="17" t="s">
        <v>2</v>
      </c>
      <c r="B31" s="93"/>
      <c r="C31" s="94"/>
      <c r="D31" s="94"/>
      <c r="E31" s="94"/>
      <c r="F31" s="94"/>
      <c r="G31" s="94"/>
      <c r="H31" s="95"/>
      <c r="I31" s="18" t="s">
        <v>30</v>
      </c>
      <c r="J31" s="108"/>
      <c r="K31" s="109"/>
      <c r="L31" s="110"/>
    </row>
    <row r="32" spans="1:19" ht="23" customHeight="1">
      <c r="A32" s="111" t="s">
        <v>14</v>
      </c>
      <c r="B32" s="111"/>
      <c r="C32" s="111"/>
      <c r="D32" s="111"/>
      <c r="E32" s="111"/>
      <c r="F32" s="111"/>
      <c r="G32" s="111"/>
      <c r="H32" s="111"/>
      <c r="I32" s="111"/>
      <c r="J32" s="111"/>
      <c r="K32" s="111"/>
      <c r="L32" s="111"/>
    </row>
    <row r="33" spans="1:15" ht="19" customHeight="1">
      <c r="A33" s="111" t="s">
        <v>39</v>
      </c>
      <c r="B33" s="111"/>
      <c r="C33" s="111"/>
      <c r="D33" s="111"/>
      <c r="E33" s="111"/>
      <c r="F33" s="111"/>
      <c r="G33" s="111"/>
      <c r="H33" s="111"/>
      <c r="I33" s="111"/>
      <c r="J33" s="111"/>
      <c r="K33" s="111"/>
      <c r="L33" s="111"/>
    </row>
    <row r="34" spans="1:15" ht="15" customHeight="1">
      <c r="A34" s="112" t="s">
        <v>40</v>
      </c>
      <c r="B34" s="112"/>
      <c r="C34" s="112"/>
      <c r="D34" s="112"/>
      <c r="E34" s="112"/>
      <c r="F34" s="112"/>
      <c r="G34" s="112"/>
      <c r="H34" s="112"/>
      <c r="I34" s="112"/>
      <c r="J34" s="112"/>
      <c r="K34" s="112"/>
      <c r="L34" s="112"/>
    </row>
    <row r="35" spans="1:15" s="27" customFormat="1" ht="15" customHeight="1">
      <c r="A35" s="113" t="s">
        <v>29</v>
      </c>
      <c r="B35" s="113"/>
      <c r="C35" s="113"/>
      <c r="D35" s="113"/>
      <c r="E35" s="113"/>
      <c r="F35" s="113"/>
      <c r="G35" s="113"/>
      <c r="H35" s="113"/>
      <c r="I35" s="113"/>
      <c r="J35" s="113"/>
      <c r="K35" s="113"/>
      <c r="L35" s="113"/>
      <c r="M35" s="28"/>
      <c r="N35" s="29"/>
    </row>
    <row r="36" spans="1:15" s="27" customFormat="1" ht="15" customHeight="1" thickBot="1">
      <c r="A36" s="13"/>
      <c r="B36" s="13"/>
      <c r="C36" s="13"/>
      <c r="D36" s="13"/>
      <c r="E36" s="13"/>
      <c r="F36" s="13"/>
      <c r="G36" s="13"/>
      <c r="H36" s="13"/>
      <c r="I36" s="13"/>
      <c r="J36" s="13"/>
      <c r="K36" s="13"/>
      <c r="L36" s="13"/>
      <c r="M36" s="28"/>
      <c r="N36" s="29"/>
    </row>
    <row r="37" spans="1:15" s="2" customFormat="1" ht="20.5" customHeight="1">
      <c r="A37" s="114" t="s">
        <v>27</v>
      </c>
      <c r="B37" s="115"/>
      <c r="C37" s="115"/>
      <c r="D37" s="115"/>
      <c r="E37" s="115"/>
      <c r="F37" s="116"/>
      <c r="G37" s="116"/>
      <c r="H37" s="116"/>
      <c r="I37" s="116"/>
      <c r="J37" s="116"/>
      <c r="K37" s="116"/>
      <c r="L37" s="117"/>
      <c r="M37" s="3"/>
    </row>
    <row r="38" spans="1:15" s="27" customFormat="1" ht="20" customHeight="1">
      <c r="A38" s="100" t="s">
        <v>38</v>
      </c>
      <c r="B38" s="101"/>
      <c r="C38" s="101"/>
      <c r="D38" s="101"/>
      <c r="E38" s="101"/>
      <c r="F38" s="102"/>
      <c r="G38" s="102"/>
      <c r="H38" s="102"/>
      <c r="I38" s="102"/>
      <c r="J38" s="102"/>
      <c r="K38" s="102"/>
      <c r="L38" s="103"/>
      <c r="M38" s="26"/>
    </row>
    <row r="39" spans="1:15" s="2" customFormat="1" ht="43.5" customHeight="1">
      <c r="A39" s="104" t="s">
        <v>56</v>
      </c>
      <c r="B39" s="105"/>
      <c r="C39" s="105"/>
      <c r="D39" s="105"/>
      <c r="E39" s="105"/>
      <c r="F39" s="106"/>
      <c r="G39" s="106"/>
      <c r="H39" s="106"/>
      <c r="I39" s="106"/>
      <c r="J39" s="106"/>
      <c r="K39" s="106"/>
      <c r="L39" s="107"/>
      <c r="M39" s="3"/>
      <c r="O39" s="27"/>
    </row>
    <row r="40" spans="1:15" ht="20" customHeight="1" thickBot="1">
      <c r="A40" s="96" t="s">
        <v>35</v>
      </c>
      <c r="B40" s="97"/>
      <c r="C40" s="97"/>
      <c r="D40" s="97"/>
      <c r="E40" s="97"/>
      <c r="F40" s="97"/>
      <c r="G40" s="97"/>
      <c r="H40" s="97"/>
      <c r="I40" s="97"/>
      <c r="J40" s="97"/>
      <c r="K40" s="97"/>
      <c r="L40" s="46"/>
      <c r="M40" s="42"/>
    </row>
    <row r="41" spans="1:15" ht="17" customHeight="1">
      <c r="A41" s="98"/>
      <c r="B41" s="98"/>
      <c r="C41" s="98"/>
      <c r="D41" s="98"/>
      <c r="E41" s="98"/>
      <c r="F41" s="99"/>
      <c r="G41" s="99"/>
      <c r="H41" s="99"/>
      <c r="I41" s="99"/>
      <c r="J41" s="99"/>
      <c r="K41" s="99"/>
      <c r="L41" s="99"/>
    </row>
    <row r="42" spans="1:15" ht="28" customHeight="1">
      <c r="A42" s="119" t="s">
        <v>55</v>
      </c>
      <c r="B42" s="119"/>
      <c r="C42" s="119"/>
      <c r="D42" s="119"/>
      <c r="E42" s="119"/>
      <c r="F42" s="119"/>
      <c r="G42" s="119"/>
      <c r="H42" s="119"/>
      <c r="I42" s="119"/>
      <c r="J42" s="119"/>
      <c r="K42" s="119"/>
      <c r="L42" s="119"/>
    </row>
    <row r="43" spans="1:15" ht="15.75" customHeight="1">
      <c r="A43" s="119"/>
      <c r="B43" s="119"/>
      <c r="C43" s="119"/>
      <c r="D43" s="119"/>
      <c r="E43" s="119"/>
      <c r="F43" s="119"/>
      <c r="G43" s="119"/>
      <c r="H43" s="119"/>
      <c r="I43" s="119"/>
      <c r="J43" s="119"/>
      <c r="K43" s="119"/>
      <c r="L43" s="119"/>
    </row>
    <row r="44" spans="1:15" ht="7" customHeight="1"/>
    <row r="45" spans="1:15" ht="15.75" customHeight="1"/>
    <row r="46" spans="1:15" ht="13.5" customHeight="1"/>
    <row r="48" spans="1:15" hidden="1">
      <c r="A48" s="118" t="s">
        <v>23</v>
      </c>
      <c r="B48" s="12" t="s">
        <v>18</v>
      </c>
      <c r="C48" s="12" t="b">
        <v>0</v>
      </c>
    </row>
    <row r="49" spans="1:3" hidden="1">
      <c r="A49" s="118"/>
      <c r="B49" s="12" t="s">
        <v>19</v>
      </c>
      <c r="C49" s="12" t="b">
        <v>0</v>
      </c>
    </row>
    <row r="50" spans="1:3" hidden="1">
      <c r="A50" s="118" t="s">
        <v>20</v>
      </c>
      <c r="B50" s="12" t="s">
        <v>21</v>
      </c>
      <c r="C50" s="12" t="b">
        <v>0</v>
      </c>
    </row>
    <row r="51" spans="1:3" hidden="1">
      <c r="A51" s="118"/>
      <c r="B51" s="12" t="s">
        <v>22</v>
      </c>
      <c r="C51" s="12" t="b">
        <v>0</v>
      </c>
    </row>
    <row r="52" spans="1:3" hidden="1">
      <c r="A52" s="118" t="s">
        <v>24</v>
      </c>
      <c r="B52" s="12" t="s">
        <v>21</v>
      </c>
      <c r="C52" s="12" t="b">
        <v>0</v>
      </c>
    </row>
    <row r="53" spans="1:3" hidden="1">
      <c r="A53" s="118"/>
      <c r="B53" s="12" t="s">
        <v>22</v>
      </c>
      <c r="C53" s="12" t="b">
        <v>0</v>
      </c>
    </row>
    <row r="54" spans="1:3" hidden="1">
      <c r="A54" s="118" t="s">
        <v>25</v>
      </c>
      <c r="B54" s="12" t="s">
        <v>21</v>
      </c>
      <c r="C54" s="12" t="b">
        <v>0</v>
      </c>
    </row>
    <row r="55" spans="1:3" hidden="1">
      <c r="A55" s="118"/>
      <c r="B55" s="12" t="s">
        <v>22</v>
      </c>
      <c r="C55" s="12" t="b">
        <v>0</v>
      </c>
    </row>
    <row r="56" spans="1:3" hidden="1">
      <c r="A56" s="12" t="s">
        <v>26</v>
      </c>
      <c r="B56" s="12"/>
      <c r="C56" s="12" t="b">
        <v>0</v>
      </c>
    </row>
    <row r="57" spans="1:3" hidden="1"/>
    <row r="58" spans="1:3" hidden="1"/>
    <row r="59" spans="1:3" hidden="1"/>
  </sheetData>
  <sheetProtection algorithmName="SHA-512" hashValue="lAedL76biy/7CwapSjOJ0j1UvNiCTYG7HGcyftEewVfwBQSmN0fKOMYSRPm2qdMBR+h/ZukEXaImZD1joDSO1w==" saltValue="9oKp86Le6FKHTAg+fuH3ew==" spinCount="100000" sheet="1" objects="1" scenarios="1" selectLockedCells="1"/>
  <mergeCells count="60">
    <mergeCell ref="B10:F10"/>
    <mergeCell ref="G10:L10"/>
    <mergeCell ref="B11:F11"/>
    <mergeCell ref="N19:Q19"/>
    <mergeCell ref="J23:L23"/>
    <mergeCell ref="O20:Q20"/>
    <mergeCell ref="B20:H20"/>
    <mergeCell ref="I28:L30"/>
    <mergeCell ref="I24:L26"/>
    <mergeCell ref="I20:L22"/>
    <mergeCell ref="B7:F7"/>
    <mergeCell ref="G7:L7"/>
    <mergeCell ref="B8:F8"/>
    <mergeCell ref="G8:L8"/>
    <mergeCell ref="G9:L9"/>
    <mergeCell ref="B9:F9"/>
    <mergeCell ref="B25:H26"/>
    <mergeCell ref="B27:H27"/>
    <mergeCell ref="J27:L27"/>
    <mergeCell ref="B29:H30"/>
    <mergeCell ref="B19:H19"/>
    <mergeCell ref="I19:L19"/>
    <mergeCell ref="G11:L11"/>
    <mergeCell ref="A12:A13"/>
    <mergeCell ref="B12:D12"/>
    <mergeCell ref="B13:D13"/>
    <mergeCell ref="A15:A17"/>
    <mergeCell ref="C17:F17"/>
    <mergeCell ref="B15:L16"/>
    <mergeCell ref="H17:L17"/>
    <mergeCell ref="A48:A49"/>
    <mergeCell ref="A50:A51"/>
    <mergeCell ref="A52:A53"/>
    <mergeCell ref="A54:A55"/>
    <mergeCell ref="A42:L42"/>
    <mergeCell ref="A43:L43"/>
    <mergeCell ref="A40:K40"/>
    <mergeCell ref="A41:L41"/>
    <mergeCell ref="A38:L38"/>
    <mergeCell ref="A39:L39"/>
    <mergeCell ref="J31:L31"/>
    <mergeCell ref="A32:L32"/>
    <mergeCell ref="A33:L33"/>
    <mergeCell ref="A34:L34"/>
    <mergeCell ref="A35:L35"/>
    <mergeCell ref="A37:L37"/>
    <mergeCell ref="B31:H31"/>
    <mergeCell ref="A29:A30"/>
    <mergeCell ref="B28:H28"/>
    <mergeCell ref="B21:H22"/>
    <mergeCell ref="A21:A22"/>
    <mergeCell ref="A25:A26"/>
    <mergeCell ref="B24:H24"/>
    <mergeCell ref="B23:H23"/>
    <mergeCell ref="A1:L1"/>
    <mergeCell ref="B3:D3"/>
    <mergeCell ref="E3:L3"/>
    <mergeCell ref="B6:F6"/>
    <mergeCell ref="G6:L6"/>
    <mergeCell ref="B5:L5"/>
  </mergeCells>
  <phoneticPr fontId="17"/>
  <conditionalFormatting sqref="A40:K40">
    <cfRule type="expression" dxfId="21" priority="28">
      <formula>$L$40=""</formula>
    </cfRule>
  </conditionalFormatting>
  <conditionalFormatting sqref="B3">
    <cfRule type="cellIs" dxfId="20" priority="49" operator="equal">
      <formula>""</formula>
    </cfRule>
  </conditionalFormatting>
  <conditionalFormatting sqref="B13">
    <cfRule type="expression" dxfId="19" priority="48">
      <formula>AND($C$48=FALSE,$C$49=FALSE)</formula>
    </cfRule>
  </conditionalFormatting>
  <conditionalFormatting sqref="B3:D3">
    <cfRule type="containsText" dxfId="18" priority="44" operator="containsText" text="　">
      <formula>NOT(ISERROR(SEARCH("　",B3)))</formula>
    </cfRule>
    <cfRule type="containsText" priority="45" operator="containsText" text="新規">
      <formula>NOT(ISERROR(SEARCH("新規",B3)))</formula>
    </cfRule>
  </conditionalFormatting>
  <conditionalFormatting sqref="B13:D13">
    <cfRule type="containsText" dxfId="17" priority="40" operator="containsText" text="未提出">
      <formula>NOT(ISERROR(SEARCH("未提出",B13)))</formula>
    </cfRule>
    <cfRule type="containsText" dxfId="16" priority="41" operator="containsText" text="提出済">
      <formula>NOT(ISERROR(SEARCH("提出済",B13)))</formula>
    </cfRule>
    <cfRule type="containsText" priority="42" operator="containsText" text="提出済">
      <formula>NOT(ISERROR(SEARCH("提出済",B13)))</formula>
    </cfRule>
    <cfRule type="containsText" dxfId="15" priority="43" operator="containsText" text="　">
      <formula>NOT(ISERROR(SEARCH("　",B13)))</formula>
    </cfRule>
  </conditionalFormatting>
  <conditionalFormatting sqref="B7:F7">
    <cfRule type="cellIs" dxfId="14" priority="13" operator="equal">
      <formula>""</formula>
    </cfRule>
  </conditionalFormatting>
  <conditionalFormatting sqref="B10:F10">
    <cfRule type="cellIs" dxfId="13" priority="10" operator="equal">
      <formula>""</formula>
    </cfRule>
  </conditionalFormatting>
  <conditionalFormatting sqref="B20:H20 B21 B23:H24 B25 B27:H28 B29">
    <cfRule type="cellIs" dxfId="12" priority="9" operator="equal">
      <formula>""</formula>
    </cfRule>
  </conditionalFormatting>
  <conditionalFormatting sqref="B31:H31">
    <cfRule type="cellIs" dxfId="11" priority="16" operator="equal">
      <formula>""</formula>
    </cfRule>
  </conditionalFormatting>
  <conditionalFormatting sqref="B8:L8">
    <cfRule type="cellIs" dxfId="10" priority="12" operator="equal">
      <formula>""</formula>
    </cfRule>
  </conditionalFormatting>
  <conditionalFormatting sqref="B11:L11">
    <cfRule type="cellIs" dxfId="9" priority="11" operator="equal">
      <formula>""</formula>
    </cfRule>
  </conditionalFormatting>
  <conditionalFormatting sqref="B15:L16">
    <cfRule type="cellIs" dxfId="8" priority="17" operator="equal">
      <formula>""</formula>
    </cfRule>
  </conditionalFormatting>
  <conditionalFormatting sqref="C17:F17 H17:L17">
    <cfRule type="cellIs" dxfId="7" priority="6" operator="equal">
      <formula>""</formula>
    </cfRule>
  </conditionalFormatting>
  <conditionalFormatting sqref="G7:L7">
    <cfRule type="expression" dxfId="6" priority="3">
      <formula>$G$8=""</formula>
    </cfRule>
  </conditionalFormatting>
  <conditionalFormatting sqref="G10:L10">
    <cfRule type="expression" dxfId="5" priority="2">
      <formula>$G$11=""</formula>
    </cfRule>
  </conditionalFormatting>
  <conditionalFormatting sqref="I2">
    <cfRule type="cellIs" dxfId="4" priority="14" operator="equal">
      <formula>""</formula>
    </cfRule>
  </conditionalFormatting>
  <conditionalFormatting sqref="J23:L23 J27:L27 J31:L31">
    <cfRule type="cellIs" dxfId="3" priority="7" operator="equal">
      <formula>""</formula>
    </cfRule>
  </conditionalFormatting>
  <conditionalFormatting sqref="K2">
    <cfRule type="cellIs" dxfId="2" priority="15" operator="equal">
      <formula>""</formula>
    </cfRule>
  </conditionalFormatting>
  <conditionalFormatting sqref="L40:M40">
    <cfRule type="cellIs" dxfId="1" priority="26" operator="equal">
      <formula>""</formula>
    </cfRule>
  </conditionalFormatting>
  <conditionalFormatting sqref="N26:Q29">
    <cfRule type="cellIs" dxfId="0" priority="1" operator="equal">
      <formula>""</formula>
    </cfRule>
  </conditionalFormatting>
  <dataValidations count="6">
    <dataValidation type="list" imeMode="hiragana" allowBlank="1" showInputMessage="1" showErrorMessage="1" sqref="B13:D13" xr:uid="{976A6B57-F4AC-4A06-B83D-008749C64528}">
      <formula1>"提出済,未提出"</formula1>
    </dataValidation>
    <dataValidation type="list" imeMode="hiragana" allowBlank="1" showInputMessage="1" showErrorMessage="1" sqref="B3:D3" xr:uid="{6B2CB533-1C65-4D80-B31B-DDDEA4E96F53}">
      <formula1>"新規,追加"</formula1>
    </dataValidation>
    <dataValidation type="list" imeMode="off" allowBlank="1" showInputMessage="1" showErrorMessage="1" sqref="K2" xr:uid="{9C9CE945-51F5-4C1C-BBD5-6F8E04C647BB}">
      <formula1>"1,2,3,4,5,6,7,8,9,10,11,12,13,14,15,16,17,18,19,20,21,22,23,24,25,26,27,28,29,30,31"</formula1>
    </dataValidation>
    <dataValidation imeMode="off" allowBlank="1" showInputMessage="1" showErrorMessage="1" sqref="G11:L11 J27:L27 G8:L8 C17:F17 B15:L16 H17:L17 J23:L23 J31:L31" xr:uid="{F1160D98-BDAE-492B-A579-A40BCA3CA367}"/>
    <dataValidation type="list" allowBlank="1" showInputMessage="1" showErrorMessage="1" sqref="L40" xr:uid="{DA7CB0A7-4905-445D-BE3D-00C9B147E166}">
      <formula1>"✓"</formula1>
    </dataValidation>
    <dataValidation imeMode="hiragana" allowBlank="1" showInputMessage="1" showErrorMessage="1" sqref="B7:F8 B10:F11 B20:H22 B24:H26 B28:H30" xr:uid="{79D72CF0-B789-42F0-BAC6-84726024C706}"/>
  </dataValidations>
  <printOptions horizontalCentered="1" verticalCentered="1"/>
  <pageMargins left="0.23622047244094491" right="0.23622047244094491" top="0.55118110236220474" bottom="0.55118110236220474" header="0.31496062992125984" footer="0.31496062992125984"/>
  <pageSetup paperSize="9" scale="89" orientation="portrait" verticalDpi="300" r:id="rId1"/>
  <extLst>
    <ext xmlns:x14="http://schemas.microsoft.com/office/spreadsheetml/2009/9/main" uri="{CCE6A557-97BC-4b89-ADB6-D9C93CAAB3DF}">
      <x14:dataValidations xmlns:xm="http://schemas.microsoft.com/office/excel/2006/main" count="2">
        <x14:dataValidation type="list" imeMode="off" allowBlank="1" showInputMessage="1" showErrorMessage="1" xr:uid="{49ED658F-8D12-4D22-9842-B83EC18BA008}">
          <x14:formula1>
            <xm:f>_xlfn.XLOOKUP(Sheet2!$B$1,Sheet2!$A$5:$B$5,Sheet2!$A$6:$B$7)</xm:f>
          </x14:formula1>
          <xm:sqref>I2</xm:sqref>
        </x14:dataValidation>
        <x14:dataValidation type="date" imeMode="off" allowBlank="1" showInputMessage="1" showErrorMessage="1" errorTitle="生年月日の再入力" error="配布対象の生年月日ではありません。_x000a_右表を確認の上、再入力ください。" promptTitle="生年月日の入力形式" prompt="西暦でご入力ください。_x000a_例) 2018年4月15日 → 「2018/4/15」と入力_x000a_" xr:uid="{17924444-E753-4E34-B8F9-9E23854A1D97}">
          <x14:formula1>
            <xm:f>IF(Sheet2!$B$1=4,Sheet2!$A$12,Sheet2!$A$25)</xm:f>
          </x14:formula1>
          <x14:formula2>
            <xm:f>IF(Sheet2!$B$1=4,Sheet2!$A$21-1,Sheet2!$A$30-1)</xm:f>
          </x14:formula2>
          <xm:sqref>B31:H31 B23:H23 B27:H27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058D-EECE-4DF8-B6C1-20FD22AF0A26}">
  <dimension ref="A1:B60"/>
  <sheetViews>
    <sheetView workbookViewId="0">
      <selection activeCell="A5" sqref="A5:XFD30"/>
    </sheetView>
  </sheetViews>
  <sheetFormatPr defaultRowHeight="13"/>
  <cols>
    <col min="1" max="2" width="10.26953125" bestFit="1" customWidth="1"/>
    <col min="3" max="3" width="8.7265625" customWidth="1"/>
  </cols>
  <sheetData>
    <row r="1" spans="1:2" ht="13.5" thickBot="1">
      <c r="A1" s="39">
        <v>2026</v>
      </c>
      <c r="B1" s="40">
        <v>10</v>
      </c>
    </row>
    <row r="5" spans="1:2" ht="13.5" hidden="1" thickBot="1">
      <c r="A5" s="34">
        <v>4</v>
      </c>
      <c r="B5" s="35">
        <v>10</v>
      </c>
    </row>
    <row r="6" spans="1:2" hidden="1">
      <c r="A6" s="32">
        <v>8</v>
      </c>
      <c r="B6" s="33">
        <v>2</v>
      </c>
    </row>
    <row r="7" spans="1:2" ht="13.5" hidden="1" thickBot="1">
      <c r="A7" s="30">
        <v>9</v>
      </c>
      <c r="B7" s="31">
        <v>3</v>
      </c>
    </row>
    <row r="8" spans="1:2" hidden="1"/>
    <row r="9" spans="1:2" ht="13.5" hidden="1" thickBot="1"/>
    <row r="10" spans="1:2" ht="13.5" hidden="1" thickBot="1">
      <c r="A10" s="57" t="s">
        <v>17</v>
      </c>
      <c r="B10" s="58" t="s">
        <v>16</v>
      </c>
    </row>
    <row r="11" spans="1:2" hidden="1">
      <c r="A11" s="56">
        <f>DATE($A$1-16,4,2)</f>
        <v>40270</v>
      </c>
      <c r="B11" s="33"/>
    </row>
    <row r="12" spans="1:2" hidden="1">
      <c r="A12" s="53">
        <f>DATE($A$1-15,4,2)</f>
        <v>40635</v>
      </c>
      <c r="B12" s="54" t="s">
        <v>46</v>
      </c>
    </row>
    <row r="13" spans="1:2" hidden="1">
      <c r="A13" s="53">
        <f>DATE($A$1-14,4,2)</f>
        <v>41001</v>
      </c>
      <c r="B13" s="54" t="s">
        <v>47</v>
      </c>
    </row>
    <row r="14" spans="1:2" hidden="1">
      <c r="A14" s="53">
        <f>DATE($A$1-13,4,2)</f>
        <v>41366</v>
      </c>
      <c r="B14" s="54" t="s">
        <v>48</v>
      </c>
    </row>
    <row r="15" spans="1:2" hidden="1">
      <c r="A15" s="53">
        <f>DATE($A$1-12,4,2)</f>
        <v>41731</v>
      </c>
      <c r="B15" s="54" t="s">
        <v>49</v>
      </c>
    </row>
    <row r="16" spans="1:2" hidden="1">
      <c r="A16" s="53">
        <f>DATE($A$1-11,4,2)</f>
        <v>42096</v>
      </c>
      <c r="B16" s="54" t="s">
        <v>50</v>
      </c>
    </row>
    <row r="17" spans="1:2" hidden="1">
      <c r="A17" s="53">
        <f>DATE($A$1-10,4,2)</f>
        <v>42462</v>
      </c>
      <c r="B17" s="54" t="s">
        <v>51</v>
      </c>
    </row>
    <row r="18" spans="1:2" hidden="1">
      <c r="A18" s="53">
        <f>DATE($A$1-9,4,2)</f>
        <v>42827</v>
      </c>
      <c r="B18" s="54" t="s">
        <v>52</v>
      </c>
    </row>
    <row r="19" spans="1:2" hidden="1">
      <c r="A19" s="53">
        <f>DATE($A$1-8,4,2)</f>
        <v>43192</v>
      </c>
      <c r="B19" s="54" t="s">
        <v>53</v>
      </c>
    </row>
    <row r="20" spans="1:2" hidden="1">
      <c r="A20" s="53">
        <f>DATE($A$1-7,4,2)</f>
        <v>43557</v>
      </c>
      <c r="B20" s="54" t="s">
        <v>54</v>
      </c>
    </row>
    <row r="21" spans="1:2" ht="13.5" hidden="1" thickBot="1">
      <c r="A21" s="55">
        <f>DATE($A$1-6,4,2)</f>
        <v>43923</v>
      </c>
      <c r="B21" s="31"/>
    </row>
    <row r="22" spans="1:2" ht="13.5" hidden="1" thickBot="1"/>
    <row r="23" spans="1:2" ht="13.5" hidden="1" thickBot="1">
      <c r="A23" s="57" t="s">
        <v>17</v>
      </c>
      <c r="B23" s="58" t="s">
        <v>16</v>
      </c>
    </row>
    <row r="24" spans="1:2" hidden="1">
      <c r="A24" s="53">
        <f>DATE($A$1-12,4,2)</f>
        <v>41731</v>
      </c>
      <c r="B24" s="54"/>
    </row>
    <row r="25" spans="1:2" hidden="1">
      <c r="A25" s="53">
        <f>DATE($A$1-11,4,2)</f>
        <v>42096</v>
      </c>
      <c r="B25" s="54" t="s">
        <v>50</v>
      </c>
    </row>
    <row r="26" spans="1:2" hidden="1">
      <c r="A26" s="53">
        <f>DATE($A$1-10,4,2)</f>
        <v>42462</v>
      </c>
      <c r="B26" s="54" t="s">
        <v>51</v>
      </c>
    </row>
    <row r="27" spans="1:2" hidden="1">
      <c r="A27" s="53">
        <f>DATE($A$1-9,4,2)</f>
        <v>42827</v>
      </c>
      <c r="B27" s="54" t="s">
        <v>52</v>
      </c>
    </row>
    <row r="28" spans="1:2" hidden="1">
      <c r="A28" s="53">
        <f>DATE($A$1-8,4,2)</f>
        <v>43192</v>
      </c>
      <c r="B28" s="54" t="s">
        <v>53</v>
      </c>
    </row>
    <row r="29" spans="1:2" hidden="1">
      <c r="A29" s="53">
        <f>DATE($A$1-7,4,2)</f>
        <v>43557</v>
      </c>
      <c r="B29" s="54" t="s">
        <v>54</v>
      </c>
    </row>
    <row r="30" spans="1:2" ht="13.5" hidden="1" thickBot="1">
      <c r="A30" s="55">
        <f>DATE($A$1-6,4,2)</f>
        <v>43923</v>
      </c>
      <c r="B30" s="31"/>
    </row>
    <row r="36" spans="1:2" ht="13.5" hidden="1" thickTop="1">
      <c r="A36" s="60">
        <v>2011</v>
      </c>
      <c r="B36" s="63" t="s">
        <v>57</v>
      </c>
    </row>
    <row r="37" spans="1:2" hidden="1">
      <c r="A37" s="61">
        <v>2012</v>
      </c>
      <c r="B37" s="64" t="s">
        <v>58</v>
      </c>
    </row>
    <row r="38" spans="1:2" hidden="1">
      <c r="A38" s="61">
        <v>2013</v>
      </c>
      <c r="B38" s="64" t="s">
        <v>59</v>
      </c>
    </row>
    <row r="39" spans="1:2" hidden="1">
      <c r="A39" s="61">
        <v>2014</v>
      </c>
      <c r="B39" s="64" t="s">
        <v>60</v>
      </c>
    </row>
    <row r="40" spans="1:2" hidden="1">
      <c r="A40" s="61">
        <v>2015</v>
      </c>
      <c r="B40" s="64" t="s">
        <v>61</v>
      </c>
    </row>
    <row r="41" spans="1:2" hidden="1">
      <c r="A41" s="61">
        <v>2016</v>
      </c>
      <c r="B41" s="64" t="s">
        <v>62</v>
      </c>
    </row>
    <row r="42" spans="1:2" hidden="1">
      <c r="A42" s="61">
        <v>2017</v>
      </c>
      <c r="B42" s="64" t="s">
        <v>63</v>
      </c>
    </row>
    <row r="43" spans="1:2" hidden="1">
      <c r="A43" s="61">
        <v>2018</v>
      </c>
      <c r="B43" s="64" t="s">
        <v>64</v>
      </c>
    </row>
    <row r="44" spans="1:2" hidden="1">
      <c r="A44" s="61">
        <v>2019</v>
      </c>
      <c r="B44" s="64" t="s">
        <v>65</v>
      </c>
    </row>
    <row r="45" spans="1:2" hidden="1">
      <c r="A45" s="61">
        <v>2020</v>
      </c>
      <c r="B45" s="64" t="s">
        <v>66</v>
      </c>
    </row>
    <row r="46" spans="1:2" hidden="1">
      <c r="A46" s="61">
        <v>2021</v>
      </c>
      <c r="B46" s="64" t="s">
        <v>67</v>
      </c>
    </row>
    <row r="47" spans="1:2" hidden="1">
      <c r="A47" s="61">
        <v>2022</v>
      </c>
      <c r="B47" s="64" t="s">
        <v>68</v>
      </c>
    </row>
    <row r="48" spans="1:2" hidden="1">
      <c r="A48" s="61">
        <v>2023</v>
      </c>
      <c r="B48" s="64" t="s">
        <v>69</v>
      </c>
    </row>
    <row r="49" spans="1:2" hidden="1">
      <c r="A49" s="61">
        <v>2024</v>
      </c>
      <c r="B49" s="64" t="s">
        <v>70</v>
      </c>
    </row>
    <row r="50" spans="1:2" hidden="1">
      <c r="A50" s="61">
        <v>2025</v>
      </c>
      <c r="B50" s="64" t="s">
        <v>71</v>
      </c>
    </row>
    <row r="51" spans="1:2" hidden="1">
      <c r="A51" s="61">
        <v>2026</v>
      </c>
      <c r="B51" s="64" t="s">
        <v>72</v>
      </c>
    </row>
    <row r="52" spans="1:2" hidden="1">
      <c r="A52" s="61">
        <v>2027</v>
      </c>
      <c r="B52" s="64" t="s">
        <v>73</v>
      </c>
    </row>
    <row r="53" spans="1:2" hidden="1">
      <c r="A53" s="61">
        <v>2028</v>
      </c>
      <c r="B53" s="64" t="s">
        <v>74</v>
      </c>
    </row>
    <row r="54" spans="1:2" hidden="1">
      <c r="A54" s="61">
        <v>2029</v>
      </c>
      <c r="B54" s="64" t="s">
        <v>75</v>
      </c>
    </row>
    <row r="55" spans="1:2" hidden="1">
      <c r="A55" s="61">
        <v>2030</v>
      </c>
      <c r="B55" s="64" t="s">
        <v>76</v>
      </c>
    </row>
    <row r="56" spans="1:2" hidden="1">
      <c r="A56" s="61">
        <v>2031</v>
      </c>
      <c r="B56" s="64" t="s">
        <v>77</v>
      </c>
    </row>
    <row r="57" spans="1:2" hidden="1">
      <c r="A57" s="61">
        <v>2032</v>
      </c>
      <c r="B57" s="64" t="s">
        <v>78</v>
      </c>
    </row>
    <row r="58" spans="1:2" hidden="1">
      <c r="A58" s="61">
        <v>2033</v>
      </c>
      <c r="B58" s="64" t="s">
        <v>79</v>
      </c>
    </row>
    <row r="59" spans="1:2" hidden="1">
      <c r="A59" s="61">
        <v>2034</v>
      </c>
      <c r="B59" s="64" t="s">
        <v>80</v>
      </c>
    </row>
    <row r="60" spans="1:2" ht="13.5" hidden="1" thickBot="1">
      <c r="A60" s="62">
        <v>2035</v>
      </c>
      <c r="B60" s="65" t="s">
        <v>81</v>
      </c>
    </row>
  </sheetData>
  <sheetProtection algorithmName="SHA-512" hashValue="D+8PQPLGgsYAm+wM4LkZ1yRAXyjnTxQTthPtRfWaWqRwGVml4U1aEr1QY0sR73gwEfi64omloxoVUCe5/0EcKw==" saltValue="2ja3/xlWcauNPuIkTX6k4w==" spinCount="100000" sheet="1" objects="1" scenarios="1" selectLockedCells="1" selectUnlockedCells="1"/>
  <phoneticPr fontId="17"/>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Sheet2</vt:lpstr>
      <vt:lpstr>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